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1355" windowHeight="8445" activeTab="5"/>
  </bookViews>
  <sheets>
    <sheet name="02.A" sheetId="1" r:id="rId1"/>
    <sheet name="Bieu 02,C" sheetId="2" r:id="rId2"/>
    <sheet name="02.D" sheetId="3" r:id="rId3"/>
    <sheet name="02.Đ" sheetId="4" r:id="rId4"/>
    <sheet name="05.A" sheetId="5" r:id="rId5"/>
    <sheet name="05.B" sheetId="6" r:id="rId6"/>
    <sheet name="Sheet1" sheetId="7" r:id="rId7"/>
  </sheets>
  <definedNames>
    <definedName name="_xlnm.Print_Titles" localSheetId="0">'02.A'!$10:$11</definedName>
    <definedName name="_xlnm.Print_Titles" localSheetId="2">'02.D'!$8:$8</definedName>
    <definedName name="_xlnm.Print_Titles" localSheetId="1">'Bieu 02,C'!$8:$10</definedName>
  </definedNames>
  <calcPr fullCalcOnLoad="1"/>
</workbook>
</file>

<file path=xl/comments3.xml><?xml version="1.0" encoding="utf-8"?>
<comments xmlns="http://schemas.openxmlformats.org/spreadsheetml/2006/main">
  <authors>
    <author>Admin</author>
  </authors>
  <commentList>
    <comment ref="E14" authorId="0">
      <text>
        <r>
          <rPr>
            <b/>
            <sz val="8"/>
            <rFont val="Tahoma"/>
            <family val="2"/>
          </rPr>
          <t>Admin:</t>
        </r>
        <r>
          <rPr>
            <sz val="8"/>
            <rFont val="Tahoma"/>
            <family val="2"/>
          </rPr>
          <t xml:space="preserve">
=16448/15301</t>
        </r>
      </text>
    </comment>
  </commentList>
</comments>
</file>

<file path=xl/sharedStrings.xml><?xml version="1.0" encoding="utf-8"?>
<sst xmlns="http://schemas.openxmlformats.org/spreadsheetml/2006/main" count="261" uniqueCount="200">
  <si>
    <t>STT</t>
  </si>
  <si>
    <t>%</t>
  </si>
  <si>
    <t>A</t>
  </si>
  <si>
    <t>B</t>
  </si>
  <si>
    <t>C</t>
  </si>
  <si>
    <t>TT</t>
  </si>
  <si>
    <t>5=4/1</t>
  </si>
  <si>
    <t>6=4/2</t>
  </si>
  <si>
    <t>7=4/3</t>
  </si>
  <si>
    <t>Chỉ tiêu</t>
  </si>
  <si>
    <t>Ghi chú</t>
  </si>
  <si>
    <t>Vốn chủ sở hữu</t>
  </si>
  <si>
    <t xml:space="preserve">Nguyễn Văn Kiên </t>
  </si>
  <si>
    <t>Đặng Văn Tuyên</t>
  </si>
  <si>
    <t xml:space="preserve">NGƯỜI LẬP BIỂU </t>
  </si>
  <si>
    <t>GIÁM ĐỐC</t>
  </si>
  <si>
    <t>Tên doanh nghiệp: Công ty TNHH 1 thành viên thủy lợi Đông Triều Quảng Ninh</t>
  </si>
  <si>
    <t>Chỉ tiêu 2</t>
  </si>
  <si>
    <t>Chỉ tiêu 3</t>
  </si>
  <si>
    <t>Xếp loại doanh nghiệp</t>
  </si>
  <si>
    <t>KH</t>
  </si>
  <si>
    <t>TH</t>
  </si>
  <si>
    <t>Xếp loại</t>
  </si>
  <si>
    <t>Lợi nhuận 
(tr.đồng)</t>
  </si>
  <si>
    <t>Vốn CSH bình
 quân (tr.đồng)</t>
  </si>
  <si>
    <t>Tỷ suất LN/
vốn (%)</t>
  </si>
  <si>
    <t>Xếp
 loại</t>
  </si>
  <si>
    <t>Nợ quá hạn
 tr.đồng)</t>
  </si>
  <si>
    <t>TSNH 
(tr.đồng)</t>
  </si>
  <si>
    <t>Nợ NH 
(tr.đồng)</t>
  </si>
  <si>
    <t>TSNH/
NNH (lần)</t>
  </si>
  <si>
    <t>Nguyễn Văn Kiên</t>
  </si>
  <si>
    <t>Tên Doanh nghiệp</t>
  </si>
  <si>
    <t>Tỷ suất lợi nhuận/Vốn CSH</t>
  </si>
  <si>
    <t>Kết quả xếp 
loại Doanh nghiệp</t>
  </si>
  <si>
    <t>Tình hình chấp 
hành tiêu chí
 đánh giá kết quả 
hoạt động của VCQL</t>
  </si>
  <si>
    <t>Xếp loại hoạt
 động VCQL 
Doanh nghiệp</t>
  </si>
  <si>
    <t>Kế hoạch</t>
  </si>
  <si>
    <t>Thực hiện</t>
  </si>
  <si>
    <t>% Thực hiện/
Kế hoạch</t>
  </si>
  <si>
    <t>Công ty TNHH 1 thành viên thủy lợi Đông Triều</t>
  </si>
  <si>
    <t xml:space="preserve">BÁO CÁO </t>
  </si>
  <si>
    <t>UBND TỈNH QUẢNG NINH</t>
  </si>
  <si>
    <t>CÔNG TY TNHH MTV THỦY LỢI 
ĐÔNG TRIỀU QUẢNG NINH</t>
  </si>
  <si>
    <t>Biểu số 02.A</t>
  </si>
  <si>
    <t>NGƯỜI LẬP BIỂU</t>
  </si>
  <si>
    <t xml:space="preserve">                               Đặng Văn Tuyên</t>
  </si>
  <si>
    <t xml:space="preserve">         Căn cứ Thông tư số 200/2015/TT-BTC ngày 15/12/2015 của Bộ Tài chính " Về việc hướng dẫn một số nội dung về giám sát đầu tư vốn nhà nước vào doanh nghiệp, giám sát tài chính, đánh giá hiệu quả hoạt động và công khai thông tin tài chính của doanh nghiệp nhà nước và doanh nghiệp có vốn Nhà nước".</t>
  </si>
  <si>
    <t xml:space="preserve">Dư đầu năm </t>
  </si>
  <si>
    <t xml:space="preserve">Dư cuối năm </t>
  </si>
  <si>
    <t xml:space="preserve">1. Quỹ đầu tư phát triển </t>
  </si>
  <si>
    <t xml:space="preserve">2. Quỹ khen thưởng phúc lợi </t>
  </si>
  <si>
    <t xml:space="preserve">3. Quỹ thưởng VCQLDN </t>
  </si>
  <si>
    <t xml:space="preserve">4. Quỹ hỗ trợ sắp xếp doanh nghiệp </t>
  </si>
  <si>
    <t>5. Quỹ đặc thù khác (nếu có)</t>
  </si>
  <si>
    <t>Kính gửi: Sở Tài chính Quảng Ninh</t>
  </si>
  <si>
    <t>CÔNG TY TNHH MỘT THÀNH VIÊN
THỦY LỢI ĐÔNG TRIỀU</t>
  </si>
  <si>
    <t>Nội dung</t>
  </si>
  <si>
    <t>Biến động so với (tỷ lệ %)</t>
  </si>
  <si>
    <t xml:space="preserve">A. Chỉ tiêu sản xuất kinh doanh </t>
  </si>
  <si>
    <t xml:space="preserve">2. Sản lượng tiêu thụ SP chủ yếu </t>
  </si>
  <si>
    <t>3. Tồn kho cuối kỳ</t>
  </si>
  <si>
    <t xml:space="preserve">B. Chỉ tiêu tài chính </t>
  </si>
  <si>
    <t xml:space="preserve">GIÁM ĐỐC </t>
  </si>
  <si>
    <t xml:space="preserve">     Nguyễn Văn Kiên </t>
  </si>
  <si>
    <t xml:space="preserve">   Kính gửi: Sở Tài chính Quảng Ninh         </t>
  </si>
  <si>
    <t>Tỷ lệ so với cùng kỳ năm trước</t>
  </si>
  <si>
    <t>4. Chi phí phát sinh liên quan đến các sản phẩm, dịch vụ công ích thực hiện trong năm.</t>
  </si>
  <si>
    <t>Tên dự án</t>
  </si>
  <si>
    <t>Quyết định phê duyệt</t>
  </si>
  <si>
    <t>Tổng mức vốn đầu tư</t>
  </si>
  <si>
    <t>Tổng</t>
  </si>
  <si>
    <t>Vốn huy động</t>
  </si>
  <si>
    <t>Thời gian đầu tư theo kế hoạch</t>
  </si>
  <si>
    <t>Nguồn vốn huy động</t>
  </si>
  <si>
    <t>Tổng số</t>
  </si>
  <si>
    <t>Thời hạn vay</t>
  </si>
  <si>
    <t>Kỳ trước chuyển sang</t>
  </si>
  <si>
    <t>Thực hiện trong kỳ</t>
  </si>
  <si>
    <t>Giá trị tài sản đã hình thành và đưa vào sử dụng</t>
  </si>
  <si>
    <t>Các dự án nhóm A</t>
  </si>
  <si>
    <t>Các dự án nhóm B</t>
  </si>
  <si>
    <t>Tổng cộng</t>
  </si>
  <si>
    <t xml:space="preserve">                          Biểu số 02.C</t>
  </si>
  <si>
    <t xml:space="preserve">1. DT thuần về bán hàng và cung cấp dịch vụ </t>
  </si>
  <si>
    <t xml:space="preserve">2. Giá vốn hàng bán </t>
  </si>
  <si>
    <t>3. LN gộp về bán hàng và cung cấp dịch vụ</t>
  </si>
  <si>
    <t xml:space="preserve">4. Doanh thu hoạt động tài chính </t>
  </si>
  <si>
    <t xml:space="preserve">5. Chi phí tài chính </t>
  </si>
  <si>
    <t xml:space="preserve">6. Chi phí bán hàng </t>
  </si>
  <si>
    <t xml:space="preserve">7. Chi phí quản lý doanh nghiệp </t>
  </si>
  <si>
    <t>8. Lợi nhuận thuần từ HĐKD</t>
  </si>
  <si>
    <t>9. Thu nhập khác</t>
  </si>
  <si>
    <t>10. Chi phí khác</t>
  </si>
  <si>
    <t>11. Lợi nhuận khác</t>
  </si>
  <si>
    <t>12. Tổng lợi nhuận kế toán trước thuế</t>
  </si>
  <si>
    <t xml:space="preserve">13. Chi phí thuế TNDN hiện hành </t>
  </si>
  <si>
    <t>14. Chi phí thuế TNDN hoãn lại</t>
  </si>
  <si>
    <t xml:space="preserve">15. Lợi nhuận sau thuế thu nhập DN </t>
  </si>
  <si>
    <t>Biểu số 05.B</t>
  </si>
  <si>
    <t>Biểu số 05.A</t>
  </si>
  <si>
    <t xml:space="preserve">                          Biểu số 02.Đ</t>
  </si>
  <si>
    <t xml:space="preserve">A. TÌNH HÌNH THỰC HIỆN NGHĨA VỤ VỚI NGÂN SÁCH NHÀ NƯỚC </t>
  </si>
  <si>
    <t>Số còn phải nộp năm trước chuyển sang</t>
  </si>
  <si>
    <t>1. Thuế</t>
  </si>
  <si>
    <t xml:space="preserve"> - Thuế GTGT</t>
  </si>
  <si>
    <t xml:space="preserve"> - Thuế TNDN</t>
  </si>
  <si>
    <t xml:space="preserve"> - Thuế Xuất, nhập khẩu</t>
  </si>
  <si>
    <t xml:space="preserve"> - Các loại thuế khác</t>
  </si>
  <si>
    <t xml:space="preserve"> - Thuế đất</t>
  </si>
  <si>
    <t>2. Các khoản phải nộp khác</t>
  </si>
  <si>
    <t xml:space="preserve"> - Phí, lệ phí</t>
  </si>
  <si>
    <t xml:space="preserve"> - Các khoản phải nộp khác</t>
  </si>
  <si>
    <t>3. Nộp Ngân sách nhà nước (Quỹ Hỗ trợ và phát triển doanh nghiệp) phần lợi nhuận sau thuế còn lại sau khi trích lập các quỹ của doanh nghiệp theo quy định.</t>
  </si>
  <si>
    <t>B. TÌNH HÌNH TRÍCH LẬP VÀ SỬ DỤNG CÁC QUỸ</t>
  </si>
  <si>
    <t xml:space="preserve">     NGƯỜI LẬP BIỂU</t>
  </si>
  <si>
    <t>(ĐVT: Triệu đồng).</t>
  </si>
  <si>
    <t xml:space="preserve">     Đặng Văn Tuyên</t>
  </si>
  <si>
    <t xml:space="preserve">    Căn cứ Thông tư số 200/2015/TT-BTC ngày 15/12/2015 của Bộ Tài chính "Về việc hướng dẫn một số nội dung về giám sát đầu tư vốn nhà nước vào doanh nghiệp, giám sát tài chính, đánh giá hiệu quả hoạt động và công khai thông tin tài chính của doanh nghiệp nhà nước và doanh nghiệp có vốn Nhà nước".</t>
  </si>
  <si>
    <t>2. Khối lượng, sản lượng sản phẩm, dịch vụ công ích bị lỗi, không đạt yêu cầu.</t>
  </si>
  <si>
    <t>3. Số lượng ý kiến phản hồi về chất lượng sản phẩm, dịch vụ của doanh nghiệp không đạt yêu cầu.</t>
  </si>
  <si>
    <t>5. Doanh thu thực hiện các sản phẩm, dịch vụ công ích trong năm.</t>
  </si>
  <si>
    <t xml:space="preserve">                         Biểu số 02.D</t>
  </si>
  <si>
    <t xml:space="preserve">      Căn cứ Thông tư số 200/2015/TT-BTC ngày 15/12/2015 của Bộ Tài chính " Về việc hướng dẫn một số nội dung về giám sát đầu tư vốn nhà nước vào doanh nghiệp, giám sát tài chính, đánh giá hiệu quả hoạt động và công khai thông tin tài chính của doanh nghiệp nhà nước và doanh nghiệp có vốn Nhà nước".</t>
  </si>
  <si>
    <t xml:space="preserve">              UBND TỈNH QUẢNG NINH</t>
  </si>
  <si>
    <t xml:space="preserve">      CÔNG TY TNHH MỘT THÀNH VIÊN
             THỦY LỢI ĐÔNG TRIỀU</t>
  </si>
  <si>
    <t>(ĐVT: Triệu đồng)</t>
  </si>
  <si>
    <t xml:space="preserve">Tăng
 trong năm </t>
  </si>
  <si>
    <t xml:space="preserve">Giảm
 trong năm </t>
  </si>
  <si>
    <t xml:space="preserve">    Đặng Văn Tuyên </t>
  </si>
  <si>
    <t>(ĐVT: Đồng)</t>
  </si>
  <si>
    <t>Loại hình doanh nghiệp: Công ty 100% vốn Nhà nước.</t>
  </si>
  <si>
    <t>Chỉ tiêu 1 (tr.đồng) Doanh thu và
 thu nhập khác</t>
  </si>
  <si>
    <t>Khả năng thanh toán
 nợ đến hạn</t>
  </si>
  <si>
    <t>Chỉ tiêu 4 
xếp loại</t>
  </si>
  <si>
    <t>Chỉ tiêu 5 
xếp loại</t>
  </si>
  <si>
    <t>(Ban hành kèm theo Thông tư số 200/2015/TT-BTC ngày 15/12/2015 của Bộ Tài chính)</t>
  </si>
  <si>
    <t>Các dự án khác:</t>
  </si>
  <si>
    <t>Lãi suất
 (%)</t>
  </si>
  <si>
    <t>1. Khối lượng, sản lượng sản phẩm dịch vụ công ích thực hiện trong năm.(Cả tưới và tiêu)</t>
  </si>
  <si>
    <t>Trong đó: - Khối lượng, sản phẩm tưới</t>
  </si>
  <si>
    <t xml:space="preserve">               - Khối lượng sản phẩm tiêu</t>
  </si>
  <si>
    <t>4.048,18 ha</t>
  </si>
  <si>
    <t>1. Sản lượng sản xuất SP chủ yếu (Diện tích tưới, tiêu)</t>
  </si>
  <si>
    <t>Trong đó: - Diện tích tưới (ha)</t>
  </si>
  <si>
    <t xml:space="preserve">               - Diện tích tiêu (ha)</t>
  </si>
  <si>
    <t xml:space="preserve">Kính gửi: Sở Tài chính Quảng Ninh         </t>
  </si>
  <si>
    <t>Cùng kỳ
 năm 2016</t>
  </si>
  <si>
    <t>Kiên cố hóa hệ thống kênh
 tưới chính cụm hồ chứa nước Trại Lốc 1 và 2 xã An Sinh, thị xã Đông Triều</t>
  </si>
  <si>
    <t>Số 611/QĐ-UBND ngày 08/3/20166 của UBND tỉnh Quảng Ninh</t>
  </si>
  <si>
    <t>2016
2017</t>
  </si>
  <si>
    <t>Tỷ lệ so với
 Kế hoạch</t>
  </si>
  <si>
    <t>- Thuế Tài nguyên</t>
  </si>
  <si>
    <t>5.975,13 ha</t>
  </si>
  <si>
    <t>10.023,31 ha</t>
  </si>
  <si>
    <t>Cùng kỳ 
năm 2016</t>
  </si>
  <si>
    <t>Cùng kỳ
năm 2017</t>
  </si>
  <si>
    <t>Thực hiện năm 2018</t>
  </si>
  <si>
    <t>Kế hoạch
 năm 2018</t>
  </si>
  <si>
    <t xml:space="preserve">     Công ty TNHH MTV thủy lợi Đông Triều xin Báo cáo về kết quả hoạt động của người quản lý doanh nghiệp 6 tháng đầu năm 2018, cụ thể như sau:</t>
  </si>
  <si>
    <t>Dự án: Lập bản đồ hiện trạng xin giao đẩ tỷ lệ 1/1000 và cắm mốc chỉ giới hành lang bảo vệ các công trình Trạm bơm tiêu Kim Sơn, thị xã Đông Triều</t>
  </si>
  <si>
    <t>Số 4921/QĐ-UBND ngày 21/12/2017 của UBND tỉnh Quảng Ninh</t>
  </si>
  <si>
    <t>Dự án: Lập bản đồ hiện trạng xin giao đẩ tỷ lệ 1/1000 và cắm mốc chỉ giới hành lang bảo vệ hệ thống kênh tưới hồ chứa nước Bến Châu</t>
  </si>
  <si>
    <t>Số 4922/QĐ-UBND ngày 21/12/2017 của UBND tỉnh Quảng Ninh</t>
  </si>
  <si>
    <t>Dự án: Lập bản đồ hiện trạng xin giao đẩ tỷ lệ 1/1000 và cắm mốc chỉ giới hành lang bảo vệ hệ thống kênh tưới hồ chứa nước Khe Chè</t>
  </si>
  <si>
    <t>Số 4924/QĐ-UBND ngày 21/12/2017 của UBND tỉnh Quảng Ninh</t>
  </si>
  <si>
    <t>Dự án: Lập bản đồ hiện trạng xin giao đẩ tỷ lệ 1/1000 và cắm mốc chỉ giới hành lang bảo vệ các công trình Trạm bơm tưới Xuân Sơn, thị xã Đông Triều</t>
  </si>
  <si>
    <t>Số 4925/QĐ-UBND ngày 21/12/2017 của UBND tỉnh Quảng Ninh</t>
  </si>
  <si>
    <t xml:space="preserve">Dự án: Sửa chữa, nâng cấp trạm bơm tiêu Việt Dân 1, xã Việt Dân, thị xã Đông Triều </t>
  </si>
  <si>
    <t>Số3589/QĐ-UBND ngày 28/10/2016
của UBND tỉnh Quảng Ninh</t>
  </si>
  <si>
    <t>2018
2019</t>
  </si>
  <si>
    <t>Cùng kỳ
 năm 2017</t>
  </si>
  <si>
    <t>Số còn phải nộp chuyển sang kỳ sau</t>
  </si>
  <si>
    <t>TÌNH HÌNH ĐẦU TƯ VÀ HUY ĐỘNG VỐN ĐỂ ĐẦU TƯ VÀO CÁC DỰ ÁN HÌNH THÀNH TSCĐ VÀ XDCB NĂM 2018</t>
  </si>
  <si>
    <t xml:space="preserve">         Công ty TNHH MTV thủy lợi Đông Triều Quảng Ninh xin Báo cáo về tình hình đầu tư và huy động vốn để đầu tư các dự án hình thành TSCĐ và XDCB năm 2018, cụ thể như sau:</t>
  </si>
  <si>
    <t xml:space="preserve">Giá trị khối lượng thực hiện đến ngày 31/12/2018
</t>
  </si>
  <si>
    <t xml:space="preserve">Giải ngân đến ngày 31/12/2018
</t>
  </si>
  <si>
    <t>Thực hiện đến hết ngày 31/12</t>
  </si>
  <si>
    <t>BÁO CÁO TÌNH HÌNH SẢN XUẤT KINH DOANH VÀ TÌNH HÌNH TÀI CHÍNH NĂM 2018</t>
  </si>
  <si>
    <t xml:space="preserve">       Công ty TNHH MTV thủy lợi Đông Triều Quảng Ninh xin Báo cáo về tình hình sản xuất kinh doanh và tình hình tài chính năm 2018, cụ thể như sau:</t>
  </si>
  <si>
    <t xml:space="preserve">            BÁO CÁO TÌNH HÌNH THỰC HIỆN SẢN PHẨM, DỊCH VỤ CÔNG ÍCH NĂM 2018</t>
  </si>
  <si>
    <t xml:space="preserve">       Công ty TNHH MTV thủy lợi Đông Triều xin Báo cáo về tình hình thực hiện sản phẩm, dịch vụ công ích năm 2018, cụ thể như sau:</t>
  </si>
  <si>
    <t>BÁO CÁO TÌNH HÌNH THỰC HIỆN NGHĨA VỤ VỚI NGÂN SÁCH NHÀ NƯỚC VÀ
 TÌNH HÌNH TRÍCH LẬP VÀ SỬ DỤNG CÁC QUỸ NĂM 2018</t>
  </si>
  <si>
    <t xml:space="preserve">     Công ty TNHH MTV thủy lợi Đông Triều Quảng Ninh xin Báo cáo về tình hình thực hiện nghĩa vụ với ngân sách Nhà nước và tình hình trích lập và sử dụng các quỹ năm 2018, cụ thể như sau:</t>
  </si>
  <si>
    <t>Số phát sinh trong năm 2018</t>
  </si>
  <si>
    <t>Số đã nộp
 trong
 năm 2018</t>
  </si>
  <si>
    <t>ĐÁNH GIÁ HIỆU QUẢ HOẠT ĐỘNG VÀ XẾP LOẠI DOANH NGHIỆP NĂM 2018</t>
  </si>
  <si>
    <t>Thực hiện  
 năm 2018</t>
  </si>
  <si>
    <t xml:space="preserve">Thực hiện 
 năm 2018 </t>
  </si>
  <si>
    <t>6.157,37 ha</t>
  </si>
  <si>
    <t>10.205,55 ha</t>
  </si>
  <si>
    <t>10.089,67 ha</t>
  </si>
  <si>
    <t>4.048,17 ha</t>
  </si>
  <si>
    <t>6.041,50 ha</t>
  </si>
  <si>
    <t>16.448 triệu đồng</t>
  </si>
  <si>
    <t xml:space="preserve">            ĐÁNH GIÁ KẾT QUẢ HOẠT ĐỘNG CỦA NGƯỜI QUẢN LÝ DOANH NGHIỆP  NĂM 2018 </t>
  </si>
  <si>
    <t>§«ng TriÒu, ngµy  28  th¸ng 02 n¨m 2019</t>
  </si>
  <si>
    <t xml:space="preserve">       Đông Triều, ngày 28 tháng 02 năm 2019</t>
  </si>
  <si>
    <t>15.842,61 triệu đồng</t>
  </si>
  <si>
    <t>Đông Triều, ngày 28 tháng 02 năm 2019</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</si>
</sst>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000"/>
    <numFmt numFmtId="167" formatCode="0.000"/>
    <numFmt numFmtId="168" formatCode="0.0"/>
    <numFmt numFmtId="169" formatCode="0.0000000"/>
    <numFmt numFmtId="170" formatCode="0.000000"/>
    <numFmt numFmtId="171" formatCode="0.00000"/>
    <numFmt numFmtId="172" formatCode="0.0000000000"/>
    <numFmt numFmtId="173" formatCode="_(* #,##0.000_);_(* \(#,##0.000\);_(* &quot;-&quot;??_);_(@_)"/>
    <numFmt numFmtId="174" formatCode="_(* #,##0.0_);_(* \(#,##0.0\);_(* &quot;-&quot;?_);_(@_)"/>
    <numFmt numFmtId="175" formatCode="_(* #,##0.0000_);_(* \(#,##0.0000\);_(* &quot;-&quot;??_);_(@_)"/>
    <numFmt numFmtId="176" formatCode="_(* #,##0.000_);_(* \(#,##0.000\);_(* &quot;-&quot;???_);_(@_)"/>
  </numFmts>
  <fonts count="59">
    <font>
      <sz val="10"/>
      <name val="Arial"/>
      <family val="0"/>
    </font>
    <font>
      <sz val="12"/>
      <name val=".VnTime"/>
      <family val="2"/>
    </font>
    <font>
      <sz val="8"/>
      <name val="Arial"/>
      <family val="0"/>
    </font>
    <font>
      <sz val="13"/>
      <name val=".VnTime"/>
      <family val="2"/>
    </font>
    <font>
      <b/>
      <sz val="13"/>
      <name val=".VnTimeH"/>
      <family val="2"/>
    </font>
    <font>
      <b/>
      <sz val="12"/>
      <name val="Times New Roman"/>
      <family val="1"/>
    </font>
    <font>
      <i/>
      <sz val="12"/>
      <name val="Times New Roman"/>
      <family val="1"/>
    </font>
    <font>
      <b/>
      <sz val="13"/>
      <name val="Times New Roman"/>
      <family val="1"/>
    </font>
    <font>
      <sz val="12"/>
      <name val="Times New Roman"/>
      <family val="1"/>
    </font>
    <font>
      <b/>
      <sz val="11"/>
      <name val="Times New Roman"/>
      <family val="1"/>
    </font>
    <font>
      <sz val="13"/>
      <name val="Times New Roman"/>
      <family val="1"/>
    </font>
    <font>
      <i/>
      <sz val="13"/>
      <name val="Times New Roman"/>
      <family val="1"/>
    </font>
    <font>
      <sz val="11"/>
      <name val="Times New Roman"/>
      <family val="1"/>
    </font>
    <font>
      <b/>
      <sz val="10"/>
      <name val="Times New Roman"/>
      <family val="1"/>
    </font>
    <font>
      <sz val="10"/>
      <name val="Times New Roman"/>
      <family val="1"/>
    </font>
    <font>
      <b/>
      <sz val="14"/>
      <name val="Times New Roman"/>
      <family val="1"/>
    </font>
    <font>
      <sz val="13"/>
      <name val=".VnTimeH"/>
      <family val="2"/>
    </font>
    <font>
      <i/>
      <sz val="13"/>
      <name val=".VnTime"/>
      <family val="2"/>
    </font>
    <font>
      <b/>
      <sz val="9"/>
      <name val="Times New Roman"/>
      <family val="1"/>
    </font>
    <font>
      <sz val="9"/>
      <name val="Times New Roman"/>
      <family val="1"/>
    </font>
    <font>
      <sz val="8"/>
      <name val="Tahoma"/>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Times New Roman"/>
      <family val="1"/>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hair"/>
    </border>
    <border>
      <left style="thin"/>
      <right style="thin"/>
      <top style="hair"/>
      <bottom style="thin"/>
    </border>
    <border>
      <left style="thin"/>
      <right style="thin"/>
      <top style="hair"/>
      <bottom style="hair"/>
    </border>
    <border>
      <left style="thin"/>
      <right style="thin"/>
      <top style="thin"/>
      <bottom>
        <color indexed="63"/>
      </bottom>
    </border>
    <border>
      <left style="thin"/>
      <right style="thin"/>
      <top>
        <color indexed="63"/>
      </top>
      <bottom style="hair"/>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style="thin"/>
      <right style="thin"/>
      <top>
        <color indexed="63"/>
      </top>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52">
    <xf numFmtId="0" fontId="0" fillId="0" borderId="0" xfId="0" applyAlignment="1">
      <alignment/>
    </xf>
    <xf numFmtId="0" fontId="1" fillId="0" borderId="0" xfId="0" applyFont="1" applyAlignment="1">
      <alignment/>
    </xf>
    <xf numFmtId="0" fontId="4" fillId="0" borderId="0" xfId="0" applyFont="1" applyAlignment="1">
      <alignment/>
    </xf>
    <xf numFmtId="0" fontId="3" fillId="0" borderId="0" xfId="0" applyFont="1" applyAlignment="1">
      <alignment/>
    </xf>
    <xf numFmtId="0" fontId="10" fillId="0" borderId="0" xfId="0" applyFont="1" applyAlignment="1">
      <alignment/>
    </xf>
    <xf numFmtId="0" fontId="10" fillId="0" borderId="0" xfId="0" applyFont="1" applyAlignment="1">
      <alignment horizontal="left"/>
    </xf>
    <xf numFmtId="0" fontId="8" fillId="0" borderId="10" xfId="0" applyFont="1" applyBorder="1" applyAlignment="1">
      <alignment horizontal="center" vertical="center"/>
    </xf>
    <xf numFmtId="0" fontId="8" fillId="0" borderId="10" xfId="0" applyFont="1" applyBorder="1" applyAlignment="1">
      <alignment horizontal="center"/>
    </xf>
    <xf numFmtId="165" fontId="12" fillId="0" borderId="11" xfId="42" applyNumberFormat="1" applyFont="1" applyBorder="1" applyAlignment="1">
      <alignment/>
    </xf>
    <xf numFmtId="165" fontId="12" fillId="0" borderId="11" xfId="42" applyNumberFormat="1" applyFont="1" applyBorder="1" applyAlignment="1">
      <alignment horizontal="center"/>
    </xf>
    <xf numFmtId="43" fontId="12" fillId="0" borderId="11" xfId="42" applyNumberFormat="1" applyFont="1" applyBorder="1" applyAlignment="1">
      <alignment/>
    </xf>
    <xf numFmtId="165" fontId="12" fillId="0" borderId="12" xfId="42" applyNumberFormat="1" applyFont="1" applyBorder="1" applyAlignment="1">
      <alignment/>
    </xf>
    <xf numFmtId="0" fontId="7" fillId="0" borderId="0" xfId="0" applyFont="1" applyAlignment="1">
      <alignment/>
    </xf>
    <xf numFmtId="0" fontId="10" fillId="0" borderId="0" xfId="0" applyFont="1" applyAlignment="1">
      <alignment/>
    </xf>
    <xf numFmtId="0" fontId="10" fillId="0" borderId="11" xfId="0" applyFont="1" applyBorder="1" applyAlignment="1">
      <alignment horizontal="center"/>
    </xf>
    <xf numFmtId="0" fontId="10" fillId="0" borderId="11" xfId="0" applyFont="1" applyBorder="1" applyAlignment="1">
      <alignment horizontal="left" wrapText="1"/>
    </xf>
    <xf numFmtId="43" fontId="10" fillId="0" borderId="11" xfId="0" applyNumberFormat="1" applyFont="1" applyBorder="1" applyAlignment="1">
      <alignment horizontal="left"/>
    </xf>
    <xf numFmtId="43" fontId="10" fillId="0" borderId="11" xfId="42" applyFont="1" applyBorder="1" applyAlignment="1">
      <alignment horizontal="left"/>
    </xf>
    <xf numFmtId="0" fontId="10" fillId="0" borderId="13" xfId="0" applyFont="1" applyBorder="1" applyAlignment="1">
      <alignment horizontal="left"/>
    </xf>
    <xf numFmtId="0" fontId="10" fillId="0" borderId="12" xfId="0" applyFont="1" applyBorder="1" applyAlignment="1">
      <alignment horizontal="left"/>
    </xf>
    <xf numFmtId="0" fontId="8" fillId="0" borderId="0" xfId="0" applyFont="1" applyAlignment="1">
      <alignment/>
    </xf>
    <xf numFmtId="0" fontId="7" fillId="0" borderId="0" xfId="0" applyFont="1" applyAlignment="1">
      <alignment horizontal="center"/>
    </xf>
    <xf numFmtId="0" fontId="11" fillId="0" borderId="0" xfId="0" applyFont="1" applyAlignment="1">
      <alignment horizontal="center"/>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10" fillId="0" borderId="0" xfId="0" applyFont="1" applyAlignment="1">
      <alignment horizontal="center"/>
    </xf>
    <xf numFmtId="0" fontId="8" fillId="0" borderId="0" xfId="0" applyFont="1" applyAlignment="1">
      <alignment horizontal="left" wrapText="1"/>
    </xf>
    <xf numFmtId="0" fontId="5" fillId="0" borderId="0" xfId="0" applyFont="1" applyAlignment="1">
      <alignment wrapText="1"/>
    </xf>
    <xf numFmtId="0" fontId="7" fillId="0" borderId="0" xfId="0" applyFont="1" applyAlignment="1">
      <alignment horizontal="center" wrapText="1"/>
    </xf>
    <xf numFmtId="0" fontId="13" fillId="0" borderId="10" xfId="0"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wrapText="1"/>
    </xf>
    <xf numFmtId="0" fontId="14" fillId="0" borderId="0" xfId="0" applyFont="1" applyAlignment="1">
      <alignment/>
    </xf>
    <xf numFmtId="0" fontId="7" fillId="0" borderId="0" xfId="0" applyFont="1" applyAlignment="1">
      <alignment wrapText="1"/>
    </xf>
    <xf numFmtId="0" fontId="8" fillId="0" borderId="13" xfId="0" applyFont="1" applyBorder="1" applyAlignment="1">
      <alignment/>
    </xf>
    <xf numFmtId="165" fontId="8" fillId="0" borderId="13" xfId="42" applyNumberFormat="1" applyFont="1" applyBorder="1" applyAlignment="1">
      <alignment/>
    </xf>
    <xf numFmtId="165" fontId="8" fillId="0" borderId="13" xfId="42" applyNumberFormat="1" applyFont="1" applyBorder="1" applyAlignment="1">
      <alignment horizontal="center"/>
    </xf>
    <xf numFmtId="0" fontId="8" fillId="0" borderId="12" xfId="0" applyFont="1" applyBorder="1" applyAlignment="1">
      <alignment/>
    </xf>
    <xf numFmtId="165" fontId="8" fillId="0" borderId="12" xfId="42" applyNumberFormat="1" applyFont="1" applyBorder="1" applyAlignment="1">
      <alignment/>
    </xf>
    <xf numFmtId="0" fontId="5" fillId="0" borderId="0" xfId="0" applyFont="1" applyAlignment="1">
      <alignment/>
    </xf>
    <xf numFmtId="0" fontId="5" fillId="0" borderId="14" xfId="0" applyFont="1" applyBorder="1" applyAlignment="1">
      <alignment horizontal="center" vertical="center" wrapText="1"/>
    </xf>
    <xf numFmtId="0" fontId="14" fillId="0" borderId="10" xfId="0" applyFont="1" applyBorder="1" applyAlignment="1">
      <alignment horizontal="center"/>
    </xf>
    <xf numFmtId="0" fontId="14" fillId="0" borderId="10" xfId="0" applyFont="1" applyBorder="1" applyAlignment="1">
      <alignment horizontal="center" vertical="center"/>
    </xf>
    <xf numFmtId="0" fontId="5" fillId="0" borderId="11" xfId="0" applyFont="1" applyBorder="1" applyAlignment="1">
      <alignment/>
    </xf>
    <xf numFmtId="164" fontId="8" fillId="0" borderId="13" xfId="42" applyNumberFormat="1" applyFont="1" applyBorder="1" applyAlignment="1">
      <alignment/>
    </xf>
    <xf numFmtId="0" fontId="8" fillId="0" borderId="15" xfId="0" applyFont="1" applyBorder="1" applyAlignment="1">
      <alignment/>
    </xf>
    <xf numFmtId="0" fontId="5" fillId="0" borderId="0" xfId="0" applyFont="1" applyAlignment="1">
      <alignment/>
    </xf>
    <xf numFmtId="0" fontId="5" fillId="0" borderId="13" xfId="0" applyFont="1" applyBorder="1" applyAlignment="1">
      <alignment/>
    </xf>
    <xf numFmtId="0" fontId="8" fillId="0" borderId="13" xfId="0" applyFont="1" applyBorder="1" applyAlignment="1">
      <alignment horizontal="center"/>
    </xf>
    <xf numFmtId="0" fontId="8" fillId="0" borderId="0" xfId="0" applyFont="1" applyBorder="1" applyAlignment="1">
      <alignment/>
    </xf>
    <xf numFmtId="0" fontId="5" fillId="0" borderId="0" xfId="0" applyFont="1" applyAlignment="1">
      <alignment horizontal="left" wrapText="1"/>
    </xf>
    <xf numFmtId="173" fontId="10" fillId="0" borderId="0" xfId="42" applyNumberFormat="1" applyFont="1" applyAlignment="1">
      <alignment horizontal="center"/>
    </xf>
    <xf numFmtId="164" fontId="10" fillId="0" borderId="0" xfId="42" applyNumberFormat="1" applyFont="1" applyAlignment="1">
      <alignment/>
    </xf>
    <xf numFmtId="173" fontId="7" fillId="0" borderId="0" xfId="42" applyNumberFormat="1" applyFont="1" applyAlignment="1">
      <alignment horizontal="center" wrapText="1"/>
    </xf>
    <xf numFmtId="164" fontId="7" fillId="0" borderId="0" xfId="42" applyNumberFormat="1" applyFont="1" applyAlignment="1">
      <alignment wrapText="1"/>
    </xf>
    <xf numFmtId="173" fontId="8" fillId="0" borderId="0" xfId="42" applyNumberFormat="1" applyFont="1" applyAlignment="1">
      <alignment horizontal="center"/>
    </xf>
    <xf numFmtId="164" fontId="8" fillId="0" borderId="0" xfId="42" applyNumberFormat="1" applyFont="1" applyAlignment="1">
      <alignment/>
    </xf>
    <xf numFmtId="2" fontId="8" fillId="0" borderId="11" xfId="0" applyNumberFormat="1" applyFont="1" applyBorder="1" applyAlignment="1">
      <alignment horizontal="center" vertical="center" wrapText="1"/>
    </xf>
    <xf numFmtId="0" fontId="8" fillId="0" borderId="13" xfId="0" applyFont="1" applyBorder="1" applyAlignment="1">
      <alignment wrapText="1"/>
    </xf>
    <xf numFmtId="173" fontId="8" fillId="0" borderId="13" xfId="42" applyNumberFormat="1" applyFont="1" applyBorder="1" applyAlignment="1">
      <alignment horizontal="center"/>
    </xf>
    <xf numFmtId="164" fontId="8" fillId="0" borderId="13" xfId="42" applyNumberFormat="1" applyFont="1" applyBorder="1" applyAlignment="1">
      <alignment horizontal="center"/>
    </xf>
    <xf numFmtId="2" fontId="8" fillId="0" borderId="13" xfId="0" applyNumberFormat="1" applyFont="1" applyBorder="1" applyAlignment="1">
      <alignment horizontal="center"/>
    </xf>
    <xf numFmtId="0" fontId="8" fillId="0" borderId="12" xfId="0" applyFont="1" applyBorder="1" applyAlignment="1">
      <alignment wrapText="1"/>
    </xf>
    <xf numFmtId="173" fontId="8" fillId="0" borderId="12" xfId="42" applyNumberFormat="1" applyFont="1" applyBorder="1" applyAlignment="1">
      <alignment horizontal="center"/>
    </xf>
    <xf numFmtId="164" fontId="8" fillId="0" borderId="12" xfId="42" applyNumberFormat="1" applyFont="1" applyBorder="1" applyAlignment="1">
      <alignment horizontal="center"/>
    </xf>
    <xf numFmtId="2" fontId="8" fillId="0" borderId="12" xfId="0" applyNumberFormat="1" applyFont="1" applyBorder="1" applyAlignment="1">
      <alignment horizontal="center"/>
    </xf>
    <xf numFmtId="164" fontId="5" fillId="0" borderId="10" xfId="42" applyNumberFormat="1" applyFont="1" applyBorder="1" applyAlignment="1">
      <alignment horizontal="center" vertical="center" wrapText="1"/>
    </xf>
    <xf numFmtId="0" fontId="7" fillId="0" borderId="0" xfId="0" applyFont="1" applyBorder="1" applyAlignment="1">
      <alignment/>
    </xf>
    <xf numFmtId="0" fontId="5" fillId="0" borderId="0" xfId="0" applyFont="1" applyBorder="1" applyAlignment="1">
      <alignment wrapText="1"/>
    </xf>
    <xf numFmtId="0" fontId="8" fillId="0" borderId="0" xfId="0" applyFont="1" applyBorder="1" applyAlignment="1">
      <alignment wrapText="1"/>
    </xf>
    <xf numFmtId="0" fontId="6" fillId="0" borderId="0" xfId="0" applyFont="1" applyBorder="1" applyAlignment="1">
      <alignment horizontal="left"/>
    </xf>
    <xf numFmtId="0" fontId="8" fillId="0" borderId="16" xfId="0" applyFont="1" applyBorder="1" applyAlignment="1">
      <alignment wrapText="1"/>
    </xf>
    <xf numFmtId="0" fontId="8" fillId="0" borderId="10" xfId="0" applyFont="1" applyBorder="1" applyAlignment="1">
      <alignment horizontal="center" vertical="center" wrapText="1"/>
    </xf>
    <xf numFmtId="0" fontId="5" fillId="0" borderId="0" xfId="0" applyFont="1" applyAlignment="1">
      <alignment horizontal="center" wrapText="1"/>
    </xf>
    <xf numFmtId="0" fontId="5" fillId="0" borderId="13" xfId="0" applyFont="1" applyBorder="1" applyAlignment="1">
      <alignment horizontal="left" wrapText="1"/>
    </xf>
    <xf numFmtId="0" fontId="8" fillId="0" borderId="13" xfId="0" applyFont="1" applyBorder="1" applyAlignment="1">
      <alignment horizontal="left" wrapText="1"/>
    </xf>
    <xf numFmtId="0" fontId="8" fillId="0" borderId="12" xfId="0" applyFont="1" applyBorder="1" applyAlignment="1">
      <alignment horizontal="left" wrapText="1"/>
    </xf>
    <xf numFmtId="0" fontId="5" fillId="0" borderId="17" xfId="0" applyFont="1" applyBorder="1" applyAlignment="1">
      <alignment horizontal="left"/>
    </xf>
    <xf numFmtId="0" fontId="16" fillId="0" borderId="0" xfId="0" applyFont="1" applyAlignment="1">
      <alignment/>
    </xf>
    <xf numFmtId="0" fontId="8" fillId="0" borderId="18" xfId="0" applyFont="1" applyBorder="1" applyAlignment="1">
      <alignment/>
    </xf>
    <xf numFmtId="0" fontId="8" fillId="0" borderId="19" xfId="0" applyFont="1" applyBorder="1" applyAlignment="1">
      <alignment/>
    </xf>
    <xf numFmtId="0" fontId="7" fillId="0" borderId="0" xfId="0" applyFont="1" applyAlignment="1">
      <alignment/>
    </xf>
    <xf numFmtId="0" fontId="8" fillId="0" borderId="20" xfId="0" applyFont="1" applyBorder="1" applyAlignment="1">
      <alignment wrapText="1"/>
    </xf>
    <xf numFmtId="0" fontId="8" fillId="0" borderId="11" xfId="0" applyFont="1" applyBorder="1" applyAlignment="1">
      <alignment wrapText="1"/>
    </xf>
    <xf numFmtId="0" fontId="11" fillId="0" borderId="21" xfId="0" applyFont="1" applyBorder="1" applyAlignment="1">
      <alignment horizontal="left"/>
    </xf>
    <xf numFmtId="0" fontId="11" fillId="0" borderId="0" xfId="0" applyFont="1" applyBorder="1" applyAlignment="1">
      <alignment horizontal="left"/>
    </xf>
    <xf numFmtId="0" fontId="10" fillId="0" borderId="0" xfId="0" applyFont="1" applyBorder="1" applyAlignment="1">
      <alignment/>
    </xf>
    <xf numFmtId="164" fontId="10" fillId="0" borderId="0" xfId="42" applyNumberFormat="1" applyFont="1" applyAlignment="1">
      <alignment/>
    </xf>
    <xf numFmtId="0" fontId="7" fillId="0" borderId="0" xfId="0" applyFont="1" applyBorder="1" applyAlignment="1">
      <alignment horizontal="center"/>
    </xf>
    <xf numFmtId="173" fontId="8" fillId="0" borderId="0" xfId="42" applyNumberFormat="1" applyFont="1" applyBorder="1" applyAlignment="1">
      <alignment horizontal="center"/>
    </xf>
    <xf numFmtId="164" fontId="8" fillId="0" borderId="0" xfId="42" applyNumberFormat="1" applyFont="1" applyBorder="1" applyAlignment="1">
      <alignment/>
    </xf>
    <xf numFmtId="0" fontId="5" fillId="0" borderId="15" xfId="0" applyFont="1" applyBorder="1" applyAlignment="1">
      <alignment horizontal="left" wrapText="1"/>
    </xf>
    <xf numFmtId="0" fontId="7" fillId="0" borderId="0" xfId="0" applyFont="1" applyAlignment="1">
      <alignment horizontal="left" wrapText="1"/>
    </xf>
    <xf numFmtId="0" fontId="6" fillId="0" borderId="0" xfId="0" applyFont="1" applyBorder="1" applyAlignment="1">
      <alignment/>
    </xf>
    <xf numFmtId="0" fontId="5" fillId="0" borderId="0" xfId="0" applyFont="1" applyBorder="1" applyAlignment="1">
      <alignment/>
    </xf>
    <xf numFmtId="0" fontId="8" fillId="0" borderId="15" xfId="0" applyFont="1" applyBorder="1" applyAlignment="1">
      <alignment horizontal="left" vertical="center" wrapText="1"/>
    </xf>
    <xf numFmtId="0" fontId="12" fillId="0" borderId="11" xfId="0" applyFont="1" applyBorder="1" applyAlignment="1">
      <alignment horizontal="center"/>
    </xf>
    <xf numFmtId="0" fontId="9" fillId="0" borderId="11" xfId="0" applyFont="1" applyBorder="1" applyAlignment="1">
      <alignment/>
    </xf>
    <xf numFmtId="0" fontId="9" fillId="0" borderId="15" xfId="0" applyFont="1" applyBorder="1" applyAlignment="1">
      <alignment/>
    </xf>
    <xf numFmtId="0" fontId="12" fillId="0" borderId="15" xfId="0" applyFont="1" applyBorder="1" applyAlignment="1">
      <alignment/>
    </xf>
    <xf numFmtId="0" fontId="12" fillId="0" borderId="11" xfId="0" applyFont="1" applyBorder="1" applyAlignment="1">
      <alignment/>
    </xf>
    <xf numFmtId="0" fontId="12" fillId="0" borderId="0" xfId="0" applyFont="1" applyAlignment="1">
      <alignment/>
    </xf>
    <xf numFmtId="0" fontId="9" fillId="0" borderId="13" xfId="0" applyFont="1" applyBorder="1" applyAlignment="1">
      <alignment horizontal="center"/>
    </xf>
    <xf numFmtId="0" fontId="9" fillId="0" borderId="13" xfId="0" applyFont="1" applyBorder="1" applyAlignment="1">
      <alignment/>
    </xf>
    <xf numFmtId="0" fontId="12" fillId="0" borderId="13" xfId="0" applyFont="1" applyBorder="1" applyAlignment="1">
      <alignment/>
    </xf>
    <xf numFmtId="0" fontId="12" fillId="0" borderId="15" xfId="0" applyFont="1" applyBorder="1" applyAlignment="1">
      <alignment horizontal="center" vertical="center"/>
    </xf>
    <xf numFmtId="0" fontId="12" fillId="0" borderId="15" xfId="0" applyFont="1" applyBorder="1" applyAlignment="1">
      <alignment horizontal="center" vertical="center" wrapText="1"/>
    </xf>
    <xf numFmtId="165" fontId="12" fillId="0" borderId="15" xfId="0" applyNumberFormat="1" applyFont="1" applyBorder="1" applyAlignment="1">
      <alignment horizontal="center" vertical="center"/>
    </xf>
    <xf numFmtId="165" fontId="12" fillId="0" borderId="15" xfId="42" applyNumberFormat="1" applyFont="1" applyBorder="1" applyAlignment="1">
      <alignment horizontal="center" vertical="center"/>
    </xf>
    <xf numFmtId="0" fontId="12" fillId="0" borderId="0" xfId="0" applyFont="1" applyAlignment="1">
      <alignment horizontal="center" vertical="center"/>
    </xf>
    <xf numFmtId="164" fontId="8" fillId="0" borderId="15" xfId="42" applyNumberFormat="1" applyFont="1" applyBorder="1" applyAlignment="1">
      <alignment horizontal="center"/>
    </xf>
    <xf numFmtId="2" fontId="8" fillId="0" borderId="15" xfId="0" applyNumberFormat="1" applyFont="1" applyBorder="1" applyAlignment="1">
      <alignment horizontal="center" vertical="center" wrapText="1"/>
    </xf>
    <xf numFmtId="43" fontId="8" fillId="0" borderId="15" xfId="42" applyNumberFormat="1" applyFont="1" applyBorder="1" applyAlignment="1">
      <alignment horizontal="center"/>
    </xf>
    <xf numFmtId="2" fontId="8" fillId="0" borderId="12" xfId="0" applyNumberFormat="1" applyFont="1" applyBorder="1" applyAlignment="1">
      <alignment horizontal="center" vertical="center"/>
    </xf>
    <xf numFmtId="0" fontId="8" fillId="0" borderId="12" xfId="0" applyFont="1" applyBorder="1" applyAlignment="1">
      <alignment horizontal="left" vertical="center" wrapText="1"/>
    </xf>
    <xf numFmtId="2" fontId="8" fillId="0" borderId="15" xfId="0" applyNumberFormat="1" applyFont="1" applyBorder="1" applyAlignment="1">
      <alignment horizontal="center" vertical="center"/>
    </xf>
    <xf numFmtId="0" fontId="8" fillId="0" borderId="12" xfId="0" applyFont="1" applyBorder="1" applyAlignment="1">
      <alignment horizontal="center"/>
    </xf>
    <xf numFmtId="165" fontId="8" fillId="0" borderId="0" xfId="42" applyNumberFormat="1" applyFont="1" applyAlignment="1">
      <alignment/>
    </xf>
    <xf numFmtId="165" fontId="7" fillId="0" borderId="0" xfId="42" applyNumberFormat="1" applyFont="1" applyAlignment="1">
      <alignment wrapText="1"/>
    </xf>
    <xf numFmtId="165" fontId="5" fillId="0" borderId="0" xfId="42" applyNumberFormat="1" applyFont="1" applyAlignment="1">
      <alignment horizontal="left" wrapText="1"/>
    </xf>
    <xf numFmtId="165" fontId="5" fillId="0" borderId="10" xfId="42" applyNumberFormat="1" applyFont="1" applyBorder="1" applyAlignment="1">
      <alignment horizontal="center" vertical="center" wrapText="1"/>
    </xf>
    <xf numFmtId="165" fontId="8" fillId="0" borderId="13" xfId="42" applyNumberFormat="1" applyFont="1" applyBorder="1" applyAlignment="1">
      <alignment horizontal="left" wrapText="1"/>
    </xf>
    <xf numFmtId="165" fontId="8" fillId="0" borderId="12" xfId="42" applyNumberFormat="1" applyFont="1" applyBorder="1" applyAlignment="1">
      <alignment horizontal="left" wrapText="1"/>
    </xf>
    <xf numFmtId="165" fontId="5" fillId="0" borderId="17" xfId="42" applyNumberFormat="1" applyFont="1" applyBorder="1" applyAlignment="1">
      <alignment horizontal="left"/>
    </xf>
    <xf numFmtId="165" fontId="5" fillId="0" borderId="10" xfId="42" applyNumberFormat="1" applyFont="1" applyBorder="1" applyAlignment="1">
      <alignment horizontal="center" vertical="center"/>
    </xf>
    <xf numFmtId="165" fontId="10" fillId="0" borderId="0" xfId="42" applyNumberFormat="1" applyFont="1" applyAlignment="1">
      <alignment/>
    </xf>
    <xf numFmtId="165" fontId="5" fillId="0" borderId="13" xfId="42" applyNumberFormat="1" applyFont="1" applyBorder="1" applyAlignment="1">
      <alignment horizontal="left" wrapText="1"/>
    </xf>
    <xf numFmtId="0" fontId="8" fillId="0" borderId="13" xfId="0" applyFont="1" applyBorder="1" applyAlignment="1">
      <alignment horizontal="right"/>
    </xf>
    <xf numFmtId="165" fontId="8" fillId="0" borderId="13" xfId="42" applyNumberFormat="1" applyFont="1" applyBorder="1" applyAlignment="1">
      <alignment horizontal="right"/>
    </xf>
    <xf numFmtId="0" fontId="5" fillId="0" borderId="13" xfId="0" applyFont="1" applyBorder="1" applyAlignment="1">
      <alignment horizontal="right"/>
    </xf>
    <xf numFmtId="0" fontId="5" fillId="0" borderId="11" xfId="0" applyFont="1" applyBorder="1" applyAlignment="1">
      <alignment horizontal="right"/>
    </xf>
    <xf numFmtId="2" fontId="5" fillId="0" borderId="11" xfId="0" applyNumberFormat="1" applyFont="1" applyBorder="1" applyAlignment="1">
      <alignment horizontal="right"/>
    </xf>
    <xf numFmtId="43" fontId="8" fillId="0" borderId="13" xfId="42" applyFont="1" applyBorder="1" applyAlignment="1">
      <alignment horizontal="right"/>
    </xf>
    <xf numFmtId="2" fontId="8" fillId="0" borderId="13" xfId="0" applyNumberFormat="1" applyFont="1" applyBorder="1" applyAlignment="1">
      <alignment horizontal="right"/>
    </xf>
    <xf numFmtId="168" fontId="8" fillId="0" borderId="13" xfId="0" applyNumberFormat="1" applyFont="1" applyBorder="1" applyAlignment="1">
      <alignment horizontal="right"/>
    </xf>
    <xf numFmtId="165" fontId="5" fillId="0" borderId="13" xfId="42" applyNumberFormat="1" applyFont="1" applyBorder="1" applyAlignment="1">
      <alignment/>
    </xf>
    <xf numFmtId="173" fontId="8" fillId="0" borderId="13" xfId="42" applyNumberFormat="1" applyFont="1" applyBorder="1" applyAlignment="1">
      <alignment/>
    </xf>
    <xf numFmtId="165" fontId="5" fillId="0" borderId="13" xfId="42" applyNumberFormat="1" applyFont="1" applyBorder="1" applyAlignment="1">
      <alignment horizontal="right"/>
    </xf>
    <xf numFmtId="165" fontId="8" fillId="0" borderId="12" xfId="42" applyNumberFormat="1" applyFont="1" applyBorder="1" applyAlignment="1">
      <alignment horizontal="right"/>
    </xf>
    <xf numFmtId="0" fontId="8" fillId="0" borderId="13" xfId="0" applyFont="1" applyFill="1" applyBorder="1" applyAlignment="1">
      <alignment horizontal="right"/>
    </xf>
    <xf numFmtId="4" fontId="8" fillId="0" borderId="13" xfId="0" applyNumberFormat="1" applyFont="1" applyFill="1" applyBorder="1" applyAlignment="1">
      <alignment horizontal="right"/>
    </xf>
    <xf numFmtId="0" fontId="12" fillId="0" borderId="13" xfId="0" applyFont="1" applyBorder="1" applyAlignment="1">
      <alignment horizontal="center" vertical="center"/>
    </xf>
    <xf numFmtId="0" fontId="12" fillId="0" borderId="12" xfId="0" applyFont="1" applyBorder="1" applyAlignment="1">
      <alignment horizontal="center" vertical="center"/>
    </xf>
    <xf numFmtId="0" fontId="12" fillId="0" borderId="12" xfId="0" applyFont="1" applyBorder="1" applyAlignment="1">
      <alignment horizontal="center" vertical="center" wrapText="1"/>
    </xf>
    <xf numFmtId="0" fontId="9" fillId="0" borderId="12" xfId="0" applyFont="1" applyBorder="1" applyAlignment="1">
      <alignment horizontal="center" vertical="center"/>
    </xf>
    <xf numFmtId="3" fontId="12" fillId="0" borderId="12" xfId="0" applyNumberFormat="1" applyFont="1" applyBorder="1" applyAlignment="1">
      <alignment horizontal="center" vertical="center"/>
    </xf>
    <xf numFmtId="3" fontId="14" fillId="0" borderId="12" xfId="0" applyNumberFormat="1" applyFont="1" applyBorder="1" applyAlignment="1">
      <alignment horizontal="center" vertical="center"/>
    </xf>
    <xf numFmtId="165" fontId="12" fillId="0" borderId="12" xfId="42" applyNumberFormat="1" applyFont="1" applyBorder="1" applyAlignment="1">
      <alignment horizontal="center" vertical="center"/>
    </xf>
    <xf numFmtId="165" fontId="12" fillId="0" borderId="12" xfId="0" applyNumberFormat="1" applyFont="1" applyBorder="1" applyAlignment="1">
      <alignment horizontal="center" vertical="center"/>
    </xf>
    <xf numFmtId="0" fontId="18" fillId="0" borderId="10" xfId="0" applyFont="1" applyBorder="1" applyAlignment="1">
      <alignment horizontal="center" vertical="center"/>
    </xf>
    <xf numFmtId="165" fontId="18" fillId="0" borderId="10" xfId="0" applyNumberFormat="1" applyFont="1" applyBorder="1" applyAlignment="1">
      <alignment horizontal="center" vertical="center"/>
    </xf>
    <xf numFmtId="0" fontId="18" fillId="0" borderId="0" xfId="0" applyFont="1" applyAlignment="1">
      <alignment horizontal="center" vertical="center"/>
    </xf>
    <xf numFmtId="165" fontId="18" fillId="0" borderId="13" xfId="0" applyNumberFormat="1" applyFont="1" applyBorder="1" applyAlignment="1">
      <alignment/>
    </xf>
    <xf numFmtId="165" fontId="18" fillId="0" borderId="13" xfId="42" applyNumberFormat="1" applyFont="1" applyBorder="1" applyAlignment="1">
      <alignment/>
    </xf>
    <xf numFmtId="173" fontId="8" fillId="0" borderId="13" xfId="42" applyNumberFormat="1" applyFont="1" applyBorder="1" applyAlignment="1">
      <alignment horizontal="right"/>
    </xf>
    <xf numFmtId="0" fontId="8" fillId="0" borderId="11" xfId="42" applyNumberFormat="1" applyFont="1" applyBorder="1" applyAlignment="1">
      <alignment horizontal="center"/>
    </xf>
    <xf numFmtId="173" fontId="5" fillId="0" borderId="10" xfId="42" applyNumberFormat="1" applyFont="1" applyBorder="1" applyAlignment="1">
      <alignment horizontal="center" vertical="center" wrapText="1"/>
    </xf>
    <xf numFmtId="0" fontId="8" fillId="0" borderId="0" xfId="0" applyFont="1" applyBorder="1" applyAlignment="1">
      <alignment horizontal="left" wrapText="1"/>
    </xf>
    <xf numFmtId="165" fontId="14" fillId="0" borderId="12" xfId="0" applyNumberFormat="1" applyFont="1" applyBorder="1" applyAlignment="1">
      <alignment horizontal="center" vertical="center"/>
    </xf>
    <xf numFmtId="2" fontId="12" fillId="0" borderId="13" xfId="0" applyNumberFormat="1" applyFont="1" applyBorder="1" applyAlignment="1">
      <alignment horizontal="center" vertical="center"/>
    </xf>
    <xf numFmtId="173" fontId="8" fillId="0" borderId="15" xfId="42" applyNumberFormat="1" applyFont="1" applyBorder="1" applyAlignment="1">
      <alignment/>
    </xf>
    <xf numFmtId="0" fontId="8" fillId="0" borderId="13" xfId="0" applyFont="1" applyBorder="1" applyAlignment="1" quotePrefix="1">
      <alignment horizontal="left" wrapText="1"/>
    </xf>
    <xf numFmtId="165" fontId="5" fillId="0" borderId="15" xfId="42" applyNumberFormat="1" applyFont="1" applyBorder="1" applyAlignment="1">
      <alignment horizontal="left" wrapText="1"/>
    </xf>
    <xf numFmtId="165" fontId="8" fillId="0" borderId="13" xfId="42" applyNumberFormat="1" applyFont="1" applyBorder="1" applyAlignment="1">
      <alignment horizontal="right" wrapText="1"/>
    </xf>
    <xf numFmtId="165" fontId="9" fillId="0" borderId="15" xfId="42" applyNumberFormat="1" applyFont="1" applyBorder="1" applyAlignment="1">
      <alignment horizontal="right" wrapText="1"/>
    </xf>
    <xf numFmtId="165" fontId="5" fillId="0" borderId="15" xfId="42" applyNumberFormat="1" applyFont="1" applyBorder="1" applyAlignment="1">
      <alignment horizontal="right" wrapText="1"/>
    </xf>
    <xf numFmtId="165" fontId="5" fillId="0" borderId="13" xfId="42" applyNumberFormat="1" applyFont="1" applyBorder="1" applyAlignment="1">
      <alignment horizontal="right" wrapText="1"/>
    </xf>
    <xf numFmtId="165" fontId="8" fillId="0" borderId="12" xfId="42" applyNumberFormat="1" applyFont="1" applyBorder="1" applyAlignment="1">
      <alignment horizontal="right" wrapText="1"/>
    </xf>
    <xf numFmtId="165" fontId="8" fillId="0" borderId="0" xfId="42" applyNumberFormat="1" applyFont="1" applyBorder="1" applyAlignment="1">
      <alignment horizontal="left" wrapText="1"/>
    </xf>
    <xf numFmtId="165" fontId="8" fillId="0" borderId="0" xfId="42" applyNumberFormat="1" applyFont="1" applyBorder="1" applyAlignment="1">
      <alignment horizontal="right" wrapText="1"/>
    </xf>
    <xf numFmtId="2" fontId="8" fillId="0" borderId="13" xfId="0" applyNumberFormat="1" applyFont="1" applyFill="1" applyBorder="1" applyAlignment="1">
      <alignment horizontal="right"/>
    </xf>
    <xf numFmtId="0" fontId="13" fillId="0" borderId="10" xfId="0" applyFont="1" applyBorder="1" applyAlignment="1">
      <alignment horizontal="center" vertical="center" wrapText="1"/>
    </xf>
    <xf numFmtId="165" fontId="14" fillId="0" borderId="12" xfId="42" applyNumberFormat="1" applyFont="1" applyBorder="1" applyAlignment="1">
      <alignment horizontal="center" vertical="center"/>
    </xf>
    <xf numFmtId="165" fontId="14" fillId="0" borderId="15" xfId="0" applyNumberFormat="1" applyFont="1" applyBorder="1" applyAlignment="1">
      <alignment horizontal="center" vertical="center"/>
    </xf>
    <xf numFmtId="165" fontId="14" fillId="0" borderId="15" xfId="42" applyNumberFormat="1" applyFont="1" applyBorder="1" applyAlignment="1">
      <alignment horizontal="center" vertical="center"/>
    </xf>
    <xf numFmtId="43" fontId="8" fillId="0" borderId="13" xfId="42" applyNumberFormat="1" applyFont="1" applyBorder="1" applyAlignment="1">
      <alignment horizontal="right"/>
    </xf>
    <xf numFmtId="43" fontId="8" fillId="0" borderId="12" xfId="42" applyNumberFormat="1" applyFont="1" applyBorder="1" applyAlignment="1">
      <alignment horizontal="right"/>
    </xf>
    <xf numFmtId="43" fontId="8" fillId="0" borderId="15" xfId="42" applyNumberFormat="1" applyFont="1" applyBorder="1" applyAlignment="1">
      <alignment horizontal="right"/>
    </xf>
    <xf numFmtId="43" fontId="8" fillId="0" borderId="13" xfId="42" applyNumberFormat="1" applyFont="1" applyBorder="1" applyAlignment="1">
      <alignment/>
    </xf>
    <xf numFmtId="43" fontId="8" fillId="0" borderId="12" xfId="42" applyNumberFormat="1" applyFont="1" applyBorder="1" applyAlignment="1">
      <alignment/>
    </xf>
    <xf numFmtId="165" fontId="57" fillId="0" borderId="13" xfId="42" applyNumberFormat="1" applyFont="1" applyBorder="1" applyAlignment="1">
      <alignment/>
    </xf>
    <xf numFmtId="164" fontId="57" fillId="0" borderId="13" xfId="42" applyNumberFormat="1" applyFont="1" applyBorder="1" applyAlignment="1">
      <alignment/>
    </xf>
    <xf numFmtId="43" fontId="57" fillId="0" borderId="13" xfId="42" applyNumberFormat="1" applyFont="1" applyBorder="1" applyAlignment="1">
      <alignment/>
    </xf>
    <xf numFmtId="164" fontId="8" fillId="0" borderId="12" xfId="42" applyNumberFormat="1" applyFont="1" applyBorder="1" applyAlignment="1">
      <alignment/>
    </xf>
    <xf numFmtId="43" fontId="8" fillId="0" borderId="15" xfId="42" applyNumberFormat="1" applyFont="1" applyBorder="1" applyAlignment="1">
      <alignment/>
    </xf>
    <xf numFmtId="164" fontId="8" fillId="0" borderId="15" xfId="42" applyNumberFormat="1" applyFont="1" applyBorder="1" applyAlignment="1">
      <alignment/>
    </xf>
    <xf numFmtId="2" fontId="8" fillId="0" borderId="11" xfId="0" applyNumberFormat="1" applyFont="1" applyBorder="1" applyAlignment="1">
      <alignment horizontal="center"/>
    </xf>
    <xf numFmtId="2" fontId="8" fillId="0" borderId="15" xfId="0" applyNumberFormat="1" applyFont="1" applyBorder="1" applyAlignment="1">
      <alignment horizontal="center"/>
    </xf>
    <xf numFmtId="168" fontId="8" fillId="0" borderId="15" xfId="0" applyNumberFormat="1" applyFont="1" applyBorder="1" applyAlignment="1">
      <alignment horizontal="center"/>
    </xf>
    <xf numFmtId="164" fontId="8" fillId="0" borderId="15" xfId="42" applyNumberFormat="1" applyFont="1" applyBorder="1" applyAlignment="1">
      <alignment horizontal="center" vertical="center"/>
    </xf>
    <xf numFmtId="164" fontId="8" fillId="0" borderId="12" xfId="42" applyNumberFormat="1" applyFont="1" applyBorder="1" applyAlignment="1">
      <alignment horizontal="center" vertical="center"/>
    </xf>
    <xf numFmtId="173" fontId="8" fillId="0" borderId="15" xfId="42" applyNumberFormat="1" applyFont="1" applyBorder="1" applyAlignment="1">
      <alignment horizontal="center" vertical="center"/>
    </xf>
    <xf numFmtId="173" fontId="8" fillId="0" borderId="12" xfId="42" applyNumberFormat="1" applyFont="1" applyBorder="1" applyAlignment="1">
      <alignment horizontal="center" vertical="center"/>
    </xf>
    <xf numFmtId="167" fontId="12" fillId="0" borderId="15" xfId="0" applyNumberFormat="1" applyFont="1" applyBorder="1" applyAlignment="1">
      <alignment horizontal="center" vertical="center"/>
    </xf>
    <xf numFmtId="165" fontId="19" fillId="0" borderId="15" xfId="42" applyNumberFormat="1" applyFont="1" applyBorder="1" applyAlignment="1">
      <alignment horizontal="center" vertical="center"/>
    </xf>
    <xf numFmtId="2" fontId="10" fillId="0" borderId="0" xfId="0" applyNumberFormat="1" applyFont="1" applyAlignment="1">
      <alignment/>
    </xf>
    <xf numFmtId="165" fontId="57" fillId="0" borderId="12" xfId="42" applyNumberFormat="1" applyFont="1" applyBorder="1" applyAlignment="1">
      <alignment/>
    </xf>
    <xf numFmtId="165" fontId="57" fillId="0" borderId="15" xfId="42" applyNumberFormat="1" applyFont="1" applyBorder="1" applyAlignment="1">
      <alignment/>
    </xf>
    <xf numFmtId="165" fontId="10" fillId="0" borderId="0" xfId="0" applyNumberFormat="1" applyFont="1" applyAlignment="1">
      <alignment/>
    </xf>
    <xf numFmtId="0" fontId="10" fillId="0" borderId="0" xfId="0" applyFont="1" applyAlignment="1">
      <alignment horizontal="center"/>
    </xf>
    <xf numFmtId="0" fontId="7" fillId="0" borderId="0" xfId="0" applyFont="1" applyAlignment="1">
      <alignment horizontal="center" wrapText="1"/>
    </xf>
    <xf numFmtId="0" fontId="13" fillId="0" borderId="10" xfId="0" applyFont="1" applyBorder="1" applyAlignment="1">
      <alignment horizontal="center" vertical="center"/>
    </xf>
    <xf numFmtId="0" fontId="13" fillId="0" borderId="14" xfId="0" applyFont="1" applyBorder="1" applyAlignment="1">
      <alignment horizontal="center" vertical="center"/>
    </xf>
    <xf numFmtId="0" fontId="13" fillId="0" borderId="22" xfId="0" applyFont="1" applyBorder="1" applyAlignment="1">
      <alignment horizontal="center" vertical="center"/>
    </xf>
    <xf numFmtId="0" fontId="13" fillId="0" borderId="14" xfId="0" applyFont="1" applyBorder="1" applyAlignment="1">
      <alignment horizontal="center" vertical="center" wrapText="1"/>
    </xf>
    <xf numFmtId="0" fontId="13" fillId="0" borderId="22" xfId="0" applyFont="1" applyBorder="1" applyAlignment="1">
      <alignment horizontal="center" vertical="center" wrapText="1"/>
    </xf>
    <xf numFmtId="0" fontId="9" fillId="0" borderId="0" xfId="0" applyFont="1" applyAlignment="1">
      <alignment horizontal="center"/>
    </xf>
    <xf numFmtId="0" fontId="13" fillId="0" borderId="10"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15" fillId="0" borderId="0" xfId="0" applyFont="1" applyAlignment="1">
      <alignment horizontal="center" wrapText="1"/>
    </xf>
    <xf numFmtId="0" fontId="17" fillId="0" borderId="21" xfId="0" applyFont="1" applyBorder="1" applyAlignment="1">
      <alignment horizontal="center"/>
    </xf>
    <xf numFmtId="0" fontId="8" fillId="0" borderId="0" xfId="0" applyFont="1" applyAlignment="1">
      <alignment horizontal="left" wrapText="1"/>
    </xf>
    <xf numFmtId="0" fontId="7" fillId="0" borderId="0" xfId="0" applyFont="1" applyAlignment="1">
      <alignment horizontal="center"/>
    </xf>
    <xf numFmtId="0" fontId="5" fillId="0" borderId="0" xfId="0" applyFont="1" applyAlignment="1">
      <alignment horizontal="center" wrapText="1"/>
    </xf>
    <xf numFmtId="0" fontId="6" fillId="0" borderId="17" xfId="0" applyFont="1" applyBorder="1" applyAlignment="1">
      <alignment horizontal="center"/>
    </xf>
    <xf numFmtId="0" fontId="8" fillId="0" borderId="0" xfId="0" applyFont="1" applyAlignment="1">
      <alignment horizontal="center" wrapText="1"/>
    </xf>
    <xf numFmtId="0" fontId="17" fillId="0" borderId="0" xfId="0" applyFont="1" applyAlignment="1">
      <alignment horizontal="center"/>
    </xf>
    <xf numFmtId="0" fontId="5" fillId="0" borderId="10" xfId="0" applyFont="1" applyBorder="1" applyAlignment="1">
      <alignment horizontal="center" vertical="center" wrapText="1"/>
    </xf>
    <xf numFmtId="0" fontId="6" fillId="0" borderId="0" xfId="0" applyFont="1" applyBorder="1" applyAlignment="1">
      <alignment horizontal="center"/>
    </xf>
    <xf numFmtId="0" fontId="6" fillId="0" borderId="21" xfId="0" applyFont="1" applyBorder="1" applyAlignment="1">
      <alignment horizontal="center"/>
    </xf>
    <xf numFmtId="0" fontId="5" fillId="0" borderId="14" xfId="0" applyFont="1" applyBorder="1" applyAlignment="1">
      <alignment horizontal="center" vertical="center"/>
    </xf>
    <xf numFmtId="0" fontId="5" fillId="0" borderId="20" xfId="0" applyFont="1" applyBorder="1" applyAlignment="1">
      <alignment horizontal="center" vertical="center"/>
    </xf>
    <xf numFmtId="0" fontId="5" fillId="0" borderId="22" xfId="0" applyFont="1" applyBorder="1" applyAlignment="1">
      <alignment horizontal="center" vertical="center"/>
    </xf>
    <xf numFmtId="0" fontId="5" fillId="0" borderId="14"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5" xfId="0" applyFont="1" applyBorder="1" applyAlignment="1">
      <alignment horizontal="center" vertical="center" wrapText="1"/>
    </xf>
    <xf numFmtId="0" fontId="12" fillId="0" borderId="0" xfId="0" applyFont="1" applyAlignment="1">
      <alignment horizontal="center"/>
    </xf>
    <xf numFmtId="0" fontId="5" fillId="0" borderId="0" xfId="0" applyFont="1" applyAlignment="1">
      <alignment horizontal="left"/>
    </xf>
    <xf numFmtId="0" fontId="8" fillId="0" borderId="0" xfId="0" applyFont="1" applyBorder="1" applyAlignment="1">
      <alignment horizontal="left" wrapText="1"/>
    </xf>
    <xf numFmtId="0" fontId="5" fillId="0" borderId="0" xfId="0" applyFont="1" applyBorder="1" applyAlignment="1">
      <alignment horizontal="center"/>
    </xf>
    <xf numFmtId="0" fontId="5" fillId="0" borderId="0" xfId="0" applyFont="1" applyAlignment="1">
      <alignment horizontal="left" wrapText="1"/>
    </xf>
    <xf numFmtId="0" fontId="5" fillId="0" borderId="0" xfId="0" applyFont="1" applyBorder="1" applyAlignment="1">
      <alignment horizontal="left"/>
    </xf>
    <xf numFmtId="0" fontId="5" fillId="0" borderId="0" xfId="0" applyFont="1" applyAlignment="1">
      <alignment horizontal="center"/>
    </xf>
    <xf numFmtId="0" fontId="8" fillId="0" borderId="0" xfId="0" applyFont="1" applyBorder="1" applyAlignment="1">
      <alignment wrapText="1"/>
    </xf>
    <xf numFmtId="0" fontId="6" fillId="0" borderId="17" xfId="0" applyFont="1" applyBorder="1" applyAlignment="1">
      <alignment horizontal="center" wrapText="1"/>
    </xf>
    <xf numFmtId="0" fontId="11" fillId="0" borderId="21" xfId="0" applyFont="1" applyBorder="1" applyAlignment="1">
      <alignment horizontal="center"/>
    </xf>
    <xf numFmtId="0" fontId="8" fillId="0" borderId="10" xfId="0" applyFont="1" applyBorder="1" applyAlignment="1">
      <alignment horizontal="center" vertical="center" wrapText="1"/>
    </xf>
    <xf numFmtId="0" fontId="11" fillId="0" borderId="0" xfId="0" applyFont="1" applyAlignment="1">
      <alignment horizontal="center"/>
    </xf>
    <xf numFmtId="0" fontId="8" fillId="0" borderId="10" xfId="0" applyFont="1" applyBorder="1" applyAlignment="1">
      <alignment horizontal="center" vertical="center"/>
    </xf>
    <xf numFmtId="0" fontId="8" fillId="0" borderId="23" xfId="0" applyFont="1" applyBorder="1" applyAlignment="1">
      <alignment horizontal="center" vertical="center" wrapText="1"/>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10" fillId="0" borderId="0" xfId="0" applyFont="1" applyAlignment="1">
      <alignment horizontal="left"/>
    </xf>
    <xf numFmtId="0" fontId="8" fillId="0" borderId="10" xfId="0" applyFont="1" applyBorder="1" applyAlignment="1">
      <alignment horizontal="center" wrapText="1"/>
    </xf>
    <xf numFmtId="0" fontId="8" fillId="0" borderId="23" xfId="0" applyFont="1" applyBorder="1" applyAlignment="1">
      <alignment horizontal="center" vertical="center"/>
    </xf>
    <xf numFmtId="0" fontId="5" fillId="0" borderId="10"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1104900</xdr:colOff>
      <xdr:row>2</xdr:row>
      <xdr:rowOff>9525</xdr:rowOff>
    </xdr:from>
    <xdr:to>
      <xdr:col>2</xdr:col>
      <xdr:colOff>104775</xdr:colOff>
      <xdr:row>2</xdr:row>
      <xdr:rowOff>9525</xdr:rowOff>
    </xdr:to>
    <xdr:sp>
      <xdr:nvSpPr>
        <xdr:cNvPr id="1" name="Line 1"/>
        <xdr:cNvSpPr>
          <a:spLocks/>
        </xdr:cNvSpPr>
      </xdr:nvSpPr>
      <xdr:spPr>
        <a:xfrm>
          <a:off x="1371600" y="6762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390525</xdr:colOff>
      <xdr:row>4</xdr:row>
      <xdr:rowOff>19050</xdr:rowOff>
    </xdr:from>
    <xdr:to>
      <xdr:col>8</xdr:col>
      <xdr:colOff>381000</xdr:colOff>
      <xdr:row>4</xdr:row>
      <xdr:rowOff>19050</xdr:rowOff>
    </xdr:to>
    <xdr:sp>
      <xdr:nvSpPr>
        <xdr:cNvPr id="2" name="Line 2"/>
        <xdr:cNvSpPr>
          <a:spLocks/>
        </xdr:cNvSpPr>
      </xdr:nvSpPr>
      <xdr:spPr>
        <a:xfrm>
          <a:off x="4362450" y="112395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1152525</xdr:colOff>
      <xdr:row>2</xdr:row>
      <xdr:rowOff>28575</xdr:rowOff>
    </xdr:from>
    <xdr:to>
      <xdr:col>0</xdr:col>
      <xdr:colOff>1962150</xdr:colOff>
      <xdr:row>2</xdr:row>
      <xdr:rowOff>28575</xdr:rowOff>
    </xdr:to>
    <xdr:sp>
      <xdr:nvSpPr>
        <xdr:cNvPr id="1" name="Line 1"/>
        <xdr:cNvSpPr>
          <a:spLocks/>
        </xdr:cNvSpPr>
      </xdr:nvSpPr>
      <xdr:spPr>
        <a:xfrm>
          <a:off x="1152525" y="714375"/>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695325</xdr:colOff>
      <xdr:row>3</xdr:row>
      <xdr:rowOff>0</xdr:rowOff>
    </xdr:from>
    <xdr:to>
      <xdr:col>3</xdr:col>
      <xdr:colOff>457200</xdr:colOff>
      <xdr:row>3</xdr:row>
      <xdr:rowOff>0</xdr:rowOff>
    </xdr:to>
    <xdr:sp>
      <xdr:nvSpPr>
        <xdr:cNvPr id="2" name="Line 3"/>
        <xdr:cNvSpPr>
          <a:spLocks/>
        </xdr:cNvSpPr>
      </xdr:nvSpPr>
      <xdr:spPr>
        <a:xfrm>
          <a:off x="4010025" y="1038225"/>
          <a:ext cx="1685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1323975</xdr:colOff>
      <xdr:row>2</xdr:row>
      <xdr:rowOff>19050</xdr:rowOff>
    </xdr:from>
    <xdr:to>
      <xdr:col>0</xdr:col>
      <xdr:colOff>2133600</xdr:colOff>
      <xdr:row>2</xdr:row>
      <xdr:rowOff>19050</xdr:rowOff>
    </xdr:to>
    <xdr:sp>
      <xdr:nvSpPr>
        <xdr:cNvPr id="1" name="Line 1"/>
        <xdr:cNvSpPr>
          <a:spLocks/>
        </xdr:cNvSpPr>
      </xdr:nvSpPr>
      <xdr:spPr>
        <a:xfrm>
          <a:off x="1323975" y="66675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3</xdr:row>
      <xdr:rowOff>28575</xdr:rowOff>
    </xdr:from>
    <xdr:to>
      <xdr:col>2</xdr:col>
      <xdr:colOff>666750</xdr:colOff>
      <xdr:row>3</xdr:row>
      <xdr:rowOff>28575</xdr:rowOff>
    </xdr:to>
    <xdr:sp>
      <xdr:nvSpPr>
        <xdr:cNvPr id="2" name="Line 2"/>
        <xdr:cNvSpPr>
          <a:spLocks/>
        </xdr:cNvSpPr>
      </xdr:nvSpPr>
      <xdr:spPr>
        <a:xfrm>
          <a:off x="3752850" y="1133475"/>
          <a:ext cx="1819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1000125</xdr:colOff>
      <xdr:row>2</xdr:row>
      <xdr:rowOff>28575</xdr:rowOff>
    </xdr:from>
    <xdr:to>
      <xdr:col>0</xdr:col>
      <xdr:colOff>1809750</xdr:colOff>
      <xdr:row>2</xdr:row>
      <xdr:rowOff>28575</xdr:rowOff>
    </xdr:to>
    <xdr:sp>
      <xdr:nvSpPr>
        <xdr:cNvPr id="1" name="Line 1"/>
        <xdr:cNvSpPr>
          <a:spLocks/>
        </xdr:cNvSpPr>
      </xdr:nvSpPr>
      <xdr:spPr>
        <a:xfrm>
          <a:off x="1000125" y="657225"/>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4010025</xdr:colOff>
      <xdr:row>3</xdr:row>
      <xdr:rowOff>19050</xdr:rowOff>
    </xdr:from>
    <xdr:to>
      <xdr:col>1</xdr:col>
      <xdr:colOff>266700</xdr:colOff>
      <xdr:row>3</xdr:row>
      <xdr:rowOff>19050</xdr:rowOff>
    </xdr:to>
    <xdr:sp>
      <xdr:nvSpPr>
        <xdr:cNvPr id="2" name="Line 4"/>
        <xdr:cNvSpPr>
          <a:spLocks/>
        </xdr:cNvSpPr>
      </xdr:nvSpPr>
      <xdr:spPr>
        <a:xfrm>
          <a:off x="4010025" y="1209675"/>
          <a:ext cx="1333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2</xdr:row>
      <xdr:rowOff>19050</xdr:rowOff>
    </xdr:from>
    <xdr:to>
      <xdr:col>3</xdr:col>
      <xdr:colOff>457200</xdr:colOff>
      <xdr:row>2</xdr:row>
      <xdr:rowOff>19050</xdr:rowOff>
    </xdr:to>
    <xdr:sp>
      <xdr:nvSpPr>
        <xdr:cNvPr id="1" name="Line 1"/>
        <xdr:cNvSpPr>
          <a:spLocks/>
        </xdr:cNvSpPr>
      </xdr:nvSpPr>
      <xdr:spPr>
        <a:xfrm>
          <a:off x="1238250" y="752475"/>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838200</xdr:colOff>
      <xdr:row>2</xdr:row>
      <xdr:rowOff>28575</xdr:rowOff>
    </xdr:from>
    <xdr:to>
      <xdr:col>1</xdr:col>
      <xdr:colOff>1771650</xdr:colOff>
      <xdr:row>2</xdr:row>
      <xdr:rowOff>28575</xdr:rowOff>
    </xdr:to>
    <xdr:sp>
      <xdr:nvSpPr>
        <xdr:cNvPr id="1" name="Line 1"/>
        <xdr:cNvSpPr>
          <a:spLocks/>
        </xdr:cNvSpPr>
      </xdr:nvSpPr>
      <xdr:spPr>
        <a:xfrm>
          <a:off x="1314450" y="647700"/>
          <a:ext cx="93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276225</xdr:colOff>
      <xdr:row>4</xdr:row>
      <xdr:rowOff>19050</xdr:rowOff>
    </xdr:from>
    <xdr:to>
      <xdr:col>4</xdr:col>
      <xdr:colOff>85725</xdr:colOff>
      <xdr:row>4</xdr:row>
      <xdr:rowOff>19050</xdr:rowOff>
    </xdr:to>
    <xdr:sp>
      <xdr:nvSpPr>
        <xdr:cNvPr id="2" name="Line 3"/>
        <xdr:cNvSpPr>
          <a:spLocks/>
        </xdr:cNvSpPr>
      </xdr:nvSpPr>
      <xdr:spPr>
        <a:xfrm>
          <a:off x="4019550" y="1104900"/>
          <a:ext cx="1752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U31"/>
  <sheetViews>
    <sheetView zoomScalePageLayoutView="0" workbookViewId="0" topLeftCell="A1">
      <selection activeCell="B20" sqref="B20"/>
    </sheetView>
  </sheetViews>
  <sheetFormatPr defaultColWidth="9.140625" defaultRowHeight="12.75"/>
  <cols>
    <col min="1" max="1" width="4.00390625" style="1" customWidth="1"/>
    <col min="2" max="2" width="22.7109375" style="1" customWidth="1"/>
    <col min="3" max="3" width="11.28125" style="1" customWidth="1"/>
    <col min="4" max="4" width="7.8515625" style="1" customWidth="1"/>
    <col min="5" max="5" width="8.28125" style="1" customWidth="1"/>
    <col min="6" max="6" width="5.421875" style="1" customWidth="1"/>
    <col min="7" max="7" width="6.57421875" style="1" customWidth="1"/>
    <col min="8" max="8" width="5.140625" style="1" customWidth="1"/>
    <col min="9" max="9" width="6.28125" style="1" customWidth="1"/>
    <col min="10" max="10" width="5.57421875" style="1" customWidth="1"/>
    <col min="11" max="11" width="5.00390625" style="1" customWidth="1"/>
    <col min="12" max="12" width="4.7109375" style="1" customWidth="1"/>
    <col min="13" max="13" width="7.28125" style="1" customWidth="1"/>
    <col min="14" max="14" width="7.8515625" style="1" customWidth="1"/>
    <col min="15" max="15" width="8.00390625" style="1" customWidth="1"/>
    <col min="16" max="16" width="6.57421875" style="1" customWidth="1"/>
    <col min="17" max="17" width="7.8515625" style="1" customWidth="1"/>
    <col min="18" max="18" width="8.140625" style="1" customWidth="1"/>
    <col min="19" max="19" width="8.00390625" style="1" customWidth="1"/>
    <col min="20" max="16384" width="9.140625" style="1" customWidth="1"/>
  </cols>
  <sheetData>
    <row r="1" spans="1:19" ht="16.5">
      <c r="A1" s="199" t="s">
        <v>42</v>
      </c>
      <c r="B1" s="199"/>
      <c r="C1" s="199"/>
      <c r="D1" s="199"/>
      <c r="E1" s="199"/>
      <c r="O1" s="206" t="s">
        <v>44</v>
      </c>
      <c r="P1" s="206"/>
      <c r="Q1" s="206"/>
      <c r="R1" s="206"/>
      <c r="S1" s="206"/>
    </row>
    <row r="2" spans="1:7" ht="36" customHeight="1">
      <c r="A2" s="200" t="s">
        <v>43</v>
      </c>
      <c r="B2" s="200"/>
      <c r="C2" s="200"/>
      <c r="D2" s="200"/>
      <c r="E2" s="200"/>
      <c r="F2" s="2"/>
      <c r="G2" s="2"/>
    </row>
    <row r="3" spans="1:19" ht="17.25" customHeight="1">
      <c r="A3" s="211" t="s">
        <v>41</v>
      </c>
      <c r="B3" s="211"/>
      <c r="C3" s="211"/>
      <c r="D3" s="211"/>
      <c r="E3" s="211"/>
      <c r="F3" s="211"/>
      <c r="G3" s="211"/>
      <c r="H3" s="211"/>
      <c r="I3" s="211"/>
      <c r="J3" s="211"/>
      <c r="K3" s="211"/>
      <c r="L3" s="211"/>
      <c r="M3" s="211"/>
      <c r="N3" s="211"/>
      <c r="O3" s="211"/>
      <c r="P3" s="211"/>
      <c r="Q3" s="211"/>
      <c r="R3" s="211"/>
      <c r="S3" s="211"/>
    </row>
    <row r="4" spans="1:19" ht="17.25" customHeight="1">
      <c r="A4" s="215" t="s">
        <v>173</v>
      </c>
      <c r="B4" s="215"/>
      <c r="C4" s="215"/>
      <c r="D4" s="215"/>
      <c r="E4" s="215"/>
      <c r="F4" s="215"/>
      <c r="G4" s="215"/>
      <c r="H4" s="215"/>
      <c r="I4" s="215"/>
      <c r="J4" s="215"/>
      <c r="K4" s="215"/>
      <c r="L4" s="215"/>
      <c r="M4" s="215"/>
      <c r="N4" s="215"/>
      <c r="O4" s="215"/>
      <c r="P4" s="215"/>
      <c r="Q4" s="215"/>
      <c r="R4" s="215"/>
      <c r="S4" s="215"/>
    </row>
    <row r="5" spans="1:19" ht="11.25" customHeight="1">
      <c r="A5" s="73"/>
      <c r="B5" s="73"/>
      <c r="C5" s="73"/>
      <c r="D5" s="73"/>
      <c r="E5" s="73"/>
      <c r="F5" s="73"/>
      <c r="G5" s="73"/>
      <c r="H5" s="73"/>
      <c r="I5" s="73"/>
      <c r="J5" s="73"/>
      <c r="K5" s="73"/>
      <c r="L5" s="73"/>
      <c r="M5" s="73"/>
      <c r="N5" s="73"/>
      <c r="O5" s="73"/>
      <c r="P5" s="73"/>
      <c r="Q5" s="73"/>
      <c r="R5" s="73"/>
      <c r="S5" s="73"/>
    </row>
    <row r="6" spans="1:19" ht="17.25" customHeight="1">
      <c r="A6" s="217" t="s">
        <v>55</v>
      </c>
      <c r="B6" s="217"/>
      <c r="C6" s="217"/>
      <c r="D6" s="217"/>
      <c r="E6" s="217"/>
      <c r="F6" s="217"/>
      <c r="G6" s="217"/>
      <c r="H6" s="217"/>
      <c r="I6" s="217"/>
      <c r="J6" s="217"/>
      <c r="K6" s="217"/>
      <c r="L6" s="217"/>
      <c r="M6" s="217"/>
      <c r="N6" s="217"/>
      <c r="O6" s="217"/>
      <c r="P6" s="217"/>
      <c r="Q6" s="217"/>
      <c r="R6" s="217"/>
      <c r="S6" s="217"/>
    </row>
    <row r="7" spans="1:20" ht="39" customHeight="1">
      <c r="A7" s="213" t="s">
        <v>47</v>
      </c>
      <c r="B7" s="213"/>
      <c r="C7" s="213"/>
      <c r="D7" s="213"/>
      <c r="E7" s="213"/>
      <c r="F7" s="213"/>
      <c r="G7" s="213"/>
      <c r="H7" s="213"/>
      <c r="I7" s="213"/>
      <c r="J7" s="213"/>
      <c r="K7" s="213"/>
      <c r="L7" s="213"/>
      <c r="M7" s="213"/>
      <c r="N7" s="213"/>
      <c r="O7" s="213"/>
      <c r="P7" s="213"/>
      <c r="Q7" s="213"/>
      <c r="R7" s="213"/>
      <c r="S7" s="213"/>
      <c r="T7" s="20"/>
    </row>
    <row r="8" spans="1:19" ht="36.75" customHeight="1">
      <c r="A8" s="213" t="s">
        <v>174</v>
      </c>
      <c r="B8" s="213"/>
      <c r="C8" s="213"/>
      <c r="D8" s="213"/>
      <c r="E8" s="213"/>
      <c r="F8" s="213"/>
      <c r="G8" s="213"/>
      <c r="H8" s="213"/>
      <c r="I8" s="213"/>
      <c r="J8" s="213"/>
      <c r="K8" s="213"/>
      <c r="L8" s="213"/>
      <c r="M8" s="213"/>
      <c r="N8" s="213"/>
      <c r="O8" s="213"/>
      <c r="P8" s="213"/>
      <c r="Q8" s="213"/>
      <c r="R8" s="213"/>
      <c r="S8" s="213"/>
    </row>
    <row r="9" spans="16:19" ht="19.5" customHeight="1">
      <c r="P9" s="216" t="s">
        <v>126</v>
      </c>
      <c r="Q9" s="216"/>
      <c r="R9" s="216"/>
      <c r="S9" s="216"/>
    </row>
    <row r="10" spans="1:19" s="32" customFormat="1" ht="44.25" customHeight="1">
      <c r="A10" s="201" t="s">
        <v>0</v>
      </c>
      <c r="B10" s="202" t="s">
        <v>68</v>
      </c>
      <c r="C10" s="204" t="s">
        <v>69</v>
      </c>
      <c r="D10" s="201" t="s">
        <v>70</v>
      </c>
      <c r="E10" s="201"/>
      <c r="F10" s="201"/>
      <c r="G10" s="201"/>
      <c r="H10" s="201"/>
      <c r="I10" s="207" t="s">
        <v>73</v>
      </c>
      <c r="J10" s="207" t="s">
        <v>74</v>
      </c>
      <c r="K10" s="201"/>
      <c r="L10" s="201"/>
      <c r="M10" s="208" t="s">
        <v>175</v>
      </c>
      <c r="N10" s="209"/>
      <c r="O10" s="210"/>
      <c r="P10" s="208" t="s">
        <v>176</v>
      </c>
      <c r="Q10" s="209"/>
      <c r="R10" s="210"/>
      <c r="S10" s="207" t="s">
        <v>79</v>
      </c>
    </row>
    <row r="11" spans="1:19" s="32" customFormat="1" ht="90" customHeight="1">
      <c r="A11" s="201"/>
      <c r="B11" s="203"/>
      <c r="C11" s="205"/>
      <c r="D11" s="29" t="s">
        <v>71</v>
      </c>
      <c r="E11" s="171" t="s">
        <v>11</v>
      </c>
      <c r="F11" s="171" t="s">
        <v>1</v>
      </c>
      <c r="G11" s="171" t="s">
        <v>72</v>
      </c>
      <c r="H11" s="171" t="s">
        <v>1</v>
      </c>
      <c r="I11" s="201"/>
      <c r="J11" s="171" t="s">
        <v>75</v>
      </c>
      <c r="K11" s="171" t="s">
        <v>76</v>
      </c>
      <c r="L11" s="171" t="s">
        <v>138</v>
      </c>
      <c r="M11" s="171" t="s">
        <v>77</v>
      </c>
      <c r="N11" s="171" t="s">
        <v>78</v>
      </c>
      <c r="O11" s="171" t="s">
        <v>177</v>
      </c>
      <c r="P11" s="171" t="s">
        <v>77</v>
      </c>
      <c r="Q11" s="171" t="s">
        <v>78</v>
      </c>
      <c r="R11" s="171" t="s">
        <v>177</v>
      </c>
      <c r="S11" s="201"/>
    </row>
    <row r="12" spans="1:19" s="30" customFormat="1" ht="23.25" customHeight="1">
      <c r="A12" s="29">
        <v>1</v>
      </c>
      <c r="B12" s="29">
        <v>2</v>
      </c>
      <c r="C12" s="29">
        <v>3</v>
      </c>
      <c r="D12" s="29">
        <v>4</v>
      </c>
      <c r="E12" s="29">
        <v>5</v>
      </c>
      <c r="F12" s="29">
        <v>6</v>
      </c>
      <c r="G12" s="29">
        <v>7</v>
      </c>
      <c r="H12" s="29">
        <v>8</v>
      </c>
      <c r="I12" s="29">
        <v>9</v>
      </c>
      <c r="J12" s="29">
        <v>10</v>
      </c>
      <c r="K12" s="29">
        <v>11</v>
      </c>
      <c r="L12" s="29">
        <v>12</v>
      </c>
      <c r="M12" s="29">
        <v>13</v>
      </c>
      <c r="N12" s="29">
        <v>14</v>
      </c>
      <c r="O12" s="29">
        <v>15</v>
      </c>
      <c r="P12" s="29">
        <v>16</v>
      </c>
      <c r="Q12" s="29">
        <v>17</v>
      </c>
      <c r="R12" s="29">
        <v>18</v>
      </c>
      <c r="S12" s="29">
        <v>19</v>
      </c>
    </row>
    <row r="13" spans="1:19" s="101" customFormat="1" ht="25.5" customHeight="1">
      <c r="A13" s="96" t="s">
        <v>2</v>
      </c>
      <c r="B13" s="97" t="s">
        <v>80</v>
      </c>
      <c r="C13" s="98"/>
      <c r="D13" s="98"/>
      <c r="E13" s="98"/>
      <c r="F13" s="98"/>
      <c r="G13" s="98"/>
      <c r="H13" s="98"/>
      <c r="I13" s="99"/>
      <c r="J13" s="100"/>
      <c r="K13" s="100"/>
      <c r="L13" s="100"/>
      <c r="M13" s="100"/>
      <c r="N13" s="100"/>
      <c r="O13" s="100"/>
      <c r="P13" s="100"/>
      <c r="Q13" s="100"/>
      <c r="R13" s="100"/>
      <c r="S13" s="100"/>
    </row>
    <row r="14" spans="1:19" s="101" customFormat="1" ht="19.5" customHeight="1">
      <c r="A14" s="102" t="s">
        <v>3</v>
      </c>
      <c r="B14" s="103" t="s">
        <v>81</v>
      </c>
      <c r="C14" s="103"/>
      <c r="D14" s="103"/>
      <c r="E14" s="103"/>
      <c r="F14" s="103"/>
      <c r="G14" s="103"/>
      <c r="H14" s="103"/>
      <c r="I14" s="104"/>
      <c r="J14" s="104"/>
      <c r="K14" s="104"/>
      <c r="L14" s="104"/>
      <c r="M14" s="104"/>
      <c r="N14" s="104"/>
      <c r="O14" s="104"/>
      <c r="P14" s="104"/>
      <c r="Q14" s="104"/>
      <c r="R14" s="104"/>
      <c r="S14" s="104"/>
    </row>
    <row r="15" spans="1:19" s="101" customFormat="1" ht="20.25" customHeight="1">
      <c r="A15" s="102" t="s">
        <v>4</v>
      </c>
      <c r="B15" s="103" t="s">
        <v>137</v>
      </c>
      <c r="C15" s="103"/>
      <c r="D15" s="152">
        <f>D22</f>
        <v>40310.825</v>
      </c>
      <c r="E15" s="152">
        <f aca="true" t="shared" si="0" ref="E15:S15">E22</f>
        <v>40310.825</v>
      </c>
      <c r="F15" s="152">
        <v>100</v>
      </c>
      <c r="G15" s="152">
        <f t="shared" si="0"/>
        <v>0</v>
      </c>
      <c r="H15" s="152">
        <f t="shared" si="0"/>
        <v>0</v>
      </c>
      <c r="I15" s="152">
        <f t="shared" si="0"/>
        <v>0</v>
      </c>
      <c r="J15" s="152">
        <f t="shared" si="0"/>
        <v>0</v>
      </c>
      <c r="K15" s="152"/>
      <c r="L15" s="152"/>
      <c r="M15" s="152">
        <f t="shared" si="0"/>
        <v>14706</v>
      </c>
      <c r="N15" s="153">
        <f t="shared" si="0"/>
        <v>12525.825</v>
      </c>
      <c r="O15" s="152">
        <f t="shared" si="0"/>
        <v>27231.825</v>
      </c>
      <c r="P15" s="152">
        <f t="shared" si="0"/>
        <v>8200</v>
      </c>
      <c r="Q15" s="152">
        <f>Q22</f>
        <v>19031.825</v>
      </c>
      <c r="R15" s="152">
        <f t="shared" si="0"/>
        <v>27231.825</v>
      </c>
      <c r="S15" s="152">
        <f t="shared" si="0"/>
        <v>27231.825</v>
      </c>
    </row>
    <row r="16" spans="1:19" s="101" customFormat="1" ht="118.5" customHeight="1">
      <c r="A16" s="142">
        <v>1</v>
      </c>
      <c r="B16" s="143" t="s">
        <v>148</v>
      </c>
      <c r="C16" s="143" t="s">
        <v>149</v>
      </c>
      <c r="D16" s="146">
        <v>14785</v>
      </c>
      <c r="E16" s="145">
        <f aca="true" t="shared" si="1" ref="E16:E21">D16</f>
        <v>14785</v>
      </c>
      <c r="F16" s="142">
        <v>100</v>
      </c>
      <c r="G16" s="142"/>
      <c r="H16" s="142"/>
      <c r="I16" s="143" t="s">
        <v>150</v>
      </c>
      <c r="J16" s="142"/>
      <c r="K16" s="142"/>
      <c r="L16" s="142"/>
      <c r="M16" s="172">
        <v>14706</v>
      </c>
      <c r="N16" s="147"/>
      <c r="O16" s="148">
        <f>M16</f>
        <v>14706</v>
      </c>
      <c r="P16" s="172">
        <v>8200</v>
      </c>
      <c r="Q16" s="147">
        <f>O16-P16</f>
        <v>6506</v>
      </c>
      <c r="R16" s="172">
        <f>P16+Q16</f>
        <v>14706</v>
      </c>
      <c r="S16" s="158">
        <f>O16</f>
        <v>14706</v>
      </c>
    </row>
    <row r="17" spans="1:19" s="109" customFormat="1" ht="108.75" customHeight="1">
      <c r="A17" s="105">
        <v>2</v>
      </c>
      <c r="B17" s="106" t="s">
        <v>160</v>
      </c>
      <c r="C17" s="106" t="s">
        <v>161</v>
      </c>
      <c r="D17" s="193">
        <v>50.089</v>
      </c>
      <c r="E17" s="105">
        <f t="shared" si="1"/>
        <v>50.089</v>
      </c>
      <c r="F17" s="105">
        <v>100</v>
      </c>
      <c r="G17" s="105"/>
      <c r="H17" s="105"/>
      <c r="I17" s="105">
        <v>2018</v>
      </c>
      <c r="J17" s="105"/>
      <c r="K17" s="105"/>
      <c r="L17" s="105"/>
      <c r="M17" s="105"/>
      <c r="N17" s="105">
        <f>E17</f>
        <v>50.089</v>
      </c>
      <c r="O17" s="105">
        <f>N17</f>
        <v>50.089</v>
      </c>
      <c r="P17" s="105"/>
      <c r="Q17" s="105">
        <f>O17</f>
        <v>50.089</v>
      </c>
      <c r="R17" s="105">
        <f>Q17</f>
        <v>50.089</v>
      </c>
      <c r="S17" s="105">
        <f>R17</f>
        <v>50.089</v>
      </c>
    </row>
    <row r="18" spans="1:19" s="101" customFormat="1" ht="106.5" customHeight="1">
      <c r="A18" s="141">
        <v>3</v>
      </c>
      <c r="B18" s="106" t="s">
        <v>162</v>
      </c>
      <c r="C18" s="106" t="s">
        <v>163</v>
      </c>
      <c r="D18" s="159">
        <v>247.766</v>
      </c>
      <c r="E18" s="159">
        <f t="shared" si="1"/>
        <v>247.766</v>
      </c>
      <c r="F18" s="141">
        <f>F17</f>
        <v>100</v>
      </c>
      <c r="G18" s="141"/>
      <c r="H18" s="141"/>
      <c r="I18" s="141">
        <f>I17</f>
        <v>2018</v>
      </c>
      <c r="J18" s="141"/>
      <c r="K18" s="141"/>
      <c r="L18" s="141"/>
      <c r="M18" s="141"/>
      <c r="N18" s="159">
        <f>E18</f>
        <v>247.766</v>
      </c>
      <c r="O18" s="159">
        <f>E18</f>
        <v>247.766</v>
      </c>
      <c r="P18" s="141"/>
      <c r="Q18" s="159">
        <f>N18</f>
        <v>247.766</v>
      </c>
      <c r="R18" s="159">
        <f>O18</f>
        <v>247.766</v>
      </c>
      <c r="S18" s="159">
        <f>Q18</f>
        <v>247.766</v>
      </c>
    </row>
    <row r="19" spans="1:19" s="101" customFormat="1" ht="105.75" customHeight="1">
      <c r="A19" s="141">
        <v>4</v>
      </c>
      <c r="B19" s="106" t="s">
        <v>164</v>
      </c>
      <c r="C19" s="106" t="s">
        <v>165</v>
      </c>
      <c r="D19" s="141">
        <v>175.109</v>
      </c>
      <c r="E19" s="141">
        <f t="shared" si="1"/>
        <v>175.109</v>
      </c>
      <c r="F19" s="141">
        <f>F18</f>
        <v>100</v>
      </c>
      <c r="G19" s="141"/>
      <c r="H19" s="141"/>
      <c r="I19" s="141">
        <f>I18</f>
        <v>2018</v>
      </c>
      <c r="J19" s="141"/>
      <c r="K19" s="141"/>
      <c r="L19" s="141"/>
      <c r="M19" s="141"/>
      <c r="N19" s="141">
        <f>E19</f>
        <v>175.109</v>
      </c>
      <c r="O19" s="141">
        <f>E19</f>
        <v>175.109</v>
      </c>
      <c r="P19" s="141"/>
      <c r="Q19" s="141">
        <f>O19</f>
        <v>175.109</v>
      </c>
      <c r="R19" s="141">
        <f>Q19</f>
        <v>175.109</v>
      </c>
      <c r="S19" s="141">
        <f>R19</f>
        <v>175.109</v>
      </c>
    </row>
    <row r="20" spans="1:19" s="101" customFormat="1" ht="106.5" customHeight="1">
      <c r="A20" s="142">
        <v>5</v>
      </c>
      <c r="B20" s="143" t="s">
        <v>166</v>
      </c>
      <c r="C20" s="143" t="s">
        <v>167</v>
      </c>
      <c r="D20" s="142">
        <v>52.861</v>
      </c>
      <c r="E20" s="142">
        <f t="shared" si="1"/>
        <v>52.861</v>
      </c>
      <c r="F20" s="142">
        <f>F19</f>
        <v>100</v>
      </c>
      <c r="G20" s="144"/>
      <c r="H20" s="144"/>
      <c r="I20" s="142">
        <f>I19</f>
        <v>2018</v>
      </c>
      <c r="J20" s="142"/>
      <c r="K20" s="142"/>
      <c r="L20" s="142"/>
      <c r="M20" s="142"/>
      <c r="N20" s="142">
        <f>E20</f>
        <v>52.861</v>
      </c>
      <c r="O20" s="142">
        <f>N20</f>
        <v>52.861</v>
      </c>
      <c r="P20" s="142"/>
      <c r="Q20" s="142">
        <f>O20</f>
        <v>52.861</v>
      </c>
      <c r="R20" s="142">
        <f>Q20</f>
        <v>52.861</v>
      </c>
      <c r="S20" s="142">
        <f>R20</f>
        <v>52.861</v>
      </c>
    </row>
    <row r="21" spans="1:19" s="109" customFormat="1" ht="107.25" customHeight="1">
      <c r="A21" s="105">
        <v>6</v>
      </c>
      <c r="B21" s="106" t="s">
        <v>168</v>
      </c>
      <c r="C21" s="106" t="s">
        <v>169</v>
      </c>
      <c r="D21" s="173">
        <v>25000</v>
      </c>
      <c r="E21" s="174">
        <f t="shared" si="1"/>
        <v>25000</v>
      </c>
      <c r="F21" s="108">
        <v>100</v>
      </c>
      <c r="G21" s="108"/>
      <c r="H21" s="107"/>
      <c r="I21" s="106" t="s">
        <v>170</v>
      </c>
      <c r="J21" s="105"/>
      <c r="K21" s="105"/>
      <c r="L21" s="105"/>
      <c r="M21" s="108"/>
      <c r="N21" s="174">
        <v>12000</v>
      </c>
      <c r="O21" s="174">
        <f>N21</f>
        <v>12000</v>
      </c>
      <c r="P21" s="174"/>
      <c r="Q21" s="174">
        <f>O21</f>
        <v>12000</v>
      </c>
      <c r="R21" s="194">
        <f>O21</f>
        <v>12000</v>
      </c>
      <c r="S21" s="194">
        <f>O21</f>
        <v>12000</v>
      </c>
    </row>
    <row r="22" spans="1:19" s="151" customFormat="1" ht="32.25" customHeight="1">
      <c r="A22" s="149"/>
      <c r="B22" s="149" t="s">
        <v>82</v>
      </c>
      <c r="C22" s="149"/>
      <c r="D22" s="150">
        <f>D21+D20+D19+D18+D17+D16</f>
        <v>40310.825</v>
      </c>
      <c r="E22" s="150">
        <f aca="true" t="shared" si="2" ref="E22:R22">E21+E20+E19+E18+E17+E16</f>
        <v>40310.825</v>
      </c>
      <c r="F22" s="150"/>
      <c r="G22" s="150">
        <f t="shared" si="2"/>
        <v>0</v>
      </c>
      <c r="H22" s="150">
        <f t="shared" si="2"/>
        <v>0</v>
      </c>
      <c r="I22" s="150"/>
      <c r="J22" s="150">
        <f t="shared" si="2"/>
        <v>0</v>
      </c>
      <c r="K22" s="150">
        <f t="shared" si="2"/>
        <v>0</v>
      </c>
      <c r="L22" s="150">
        <f t="shared" si="2"/>
        <v>0</v>
      </c>
      <c r="M22" s="150">
        <f t="shared" si="2"/>
        <v>14706</v>
      </c>
      <c r="N22" s="150">
        <f t="shared" si="2"/>
        <v>12525.825</v>
      </c>
      <c r="O22" s="150">
        <f>SUM(O16:O21)</f>
        <v>27231.825</v>
      </c>
      <c r="P22" s="150">
        <f t="shared" si="2"/>
        <v>8200</v>
      </c>
      <c r="Q22" s="150">
        <f t="shared" si="2"/>
        <v>19031.825</v>
      </c>
      <c r="R22" s="150">
        <f t="shared" si="2"/>
        <v>27231.825</v>
      </c>
      <c r="S22" s="150">
        <f>SUM(S16:S21)</f>
        <v>27231.825</v>
      </c>
    </row>
    <row r="23" spans="13:19" ht="29.25" customHeight="1">
      <c r="M23" s="212" t="s">
        <v>196</v>
      </c>
      <c r="N23" s="212"/>
      <c r="O23" s="212"/>
      <c r="P23" s="212"/>
      <c r="Q23" s="212"/>
      <c r="R23" s="212"/>
      <c r="S23" s="212"/>
    </row>
    <row r="24" spans="1:21" s="78" customFormat="1" ht="23.25" customHeight="1">
      <c r="A24" s="21"/>
      <c r="B24" s="214" t="s">
        <v>115</v>
      </c>
      <c r="C24" s="214"/>
      <c r="D24" s="214"/>
      <c r="E24" s="21"/>
      <c r="G24" s="21"/>
      <c r="H24" s="21"/>
      <c r="I24" s="21"/>
      <c r="J24" s="21"/>
      <c r="K24" s="21"/>
      <c r="M24" s="214" t="s">
        <v>15</v>
      </c>
      <c r="N24" s="214"/>
      <c r="O24" s="214"/>
      <c r="P24" s="214"/>
      <c r="Q24" s="214"/>
      <c r="R24" s="214"/>
      <c r="S24" s="214"/>
      <c r="T24" s="4"/>
      <c r="U24" s="4"/>
    </row>
    <row r="25" spans="1:19" s="3" customFormat="1" ht="16.5">
      <c r="A25" s="218"/>
      <c r="B25" s="218"/>
      <c r="C25" s="218"/>
      <c r="D25" s="218"/>
      <c r="E25" s="218"/>
      <c r="F25" s="218"/>
      <c r="G25" s="218"/>
      <c r="H25" s="218"/>
      <c r="I25" s="218"/>
      <c r="J25" s="218"/>
      <c r="K25" s="218"/>
      <c r="L25" s="218"/>
      <c r="M25" s="218"/>
      <c r="N25" s="218"/>
      <c r="O25" s="218"/>
      <c r="P25" s="218"/>
      <c r="Q25" s="218"/>
      <c r="R25" s="218"/>
      <c r="S25" s="218"/>
    </row>
    <row r="26" s="3" customFormat="1" ht="16.5"/>
    <row r="27" s="3" customFormat="1" ht="16.5"/>
    <row r="28" s="3" customFormat="1" ht="16.5"/>
    <row r="29" s="3" customFormat="1" ht="16.5"/>
    <row r="30" s="3" customFormat="1" ht="16.5"/>
    <row r="31" spans="2:19" s="3" customFormat="1" ht="16.5">
      <c r="B31" s="214" t="s">
        <v>12</v>
      </c>
      <c r="C31" s="214"/>
      <c r="D31" s="214"/>
      <c r="E31" s="21"/>
      <c r="F31" s="21"/>
      <c r="G31" s="21"/>
      <c r="H31" s="21"/>
      <c r="I31" s="21"/>
      <c r="J31" s="21"/>
      <c r="K31" s="21"/>
      <c r="L31" s="21"/>
      <c r="M31" s="12" t="s">
        <v>46</v>
      </c>
      <c r="N31" s="12"/>
      <c r="O31" s="12"/>
      <c r="P31" s="12"/>
      <c r="Q31" s="12"/>
      <c r="R31" s="12"/>
      <c r="S31" s="12"/>
    </row>
  </sheetData>
  <sheetProtection/>
  <mergeCells count="25">
    <mergeCell ref="B31:D31"/>
    <mergeCell ref="M24:S24"/>
    <mergeCell ref="P9:S9"/>
    <mergeCell ref="A6:S6"/>
    <mergeCell ref="M25:S25"/>
    <mergeCell ref="A25:C25"/>
    <mergeCell ref="D25:L25"/>
    <mergeCell ref="A3:S3"/>
    <mergeCell ref="M23:S23"/>
    <mergeCell ref="A8:S8"/>
    <mergeCell ref="B24:D24"/>
    <mergeCell ref="I10:I11"/>
    <mergeCell ref="A4:S4"/>
    <mergeCell ref="A7:S7"/>
    <mergeCell ref="D10:H10"/>
    <mergeCell ref="A1:E1"/>
    <mergeCell ref="A2:E2"/>
    <mergeCell ref="A10:A11"/>
    <mergeCell ref="B10:B11"/>
    <mergeCell ref="C10:C11"/>
    <mergeCell ref="O1:S1"/>
    <mergeCell ref="S10:S11"/>
    <mergeCell ref="J10:L10"/>
    <mergeCell ref="M10:O10"/>
    <mergeCell ref="P10:R10"/>
  </mergeCells>
  <printOptions/>
  <pageMargins left="0" right="0" top="0" bottom="0" header="0.38" footer="0.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S39"/>
  <sheetViews>
    <sheetView zoomScalePageLayoutView="0" workbookViewId="0" topLeftCell="A19">
      <selection activeCell="E33" sqref="E33:H33"/>
    </sheetView>
  </sheetViews>
  <sheetFormatPr defaultColWidth="9.140625" defaultRowHeight="12.75"/>
  <cols>
    <col min="1" max="1" width="49.7109375" style="20" customWidth="1"/>
    <col min="2" max="3" width="14.421875" style="20" customWidth="1"/>
    <col min="4" max="4" width="15.8515625" style="20" customWidth="1"/>
    <col min="5" max="5" width="15.140625" style="20" customWidth="1"/>
    <col min="6" max="6" width="10.57421875" style="20" customWidth="1"/>
    <col min="7" max="7" width="11.28125" style="20" customWidth="1"/>
    <col min="8" max="8" width="11.7109375" style="20" customWidth="1"/>
    <col min="9" max="16384" width="9.140625" style="20" customWidth="1"/>
  </cols>
  <sheetData>
    <row r="1" spans="1:19" ht="18" customHeight="1">
      <c r="A1" s="25" t="s">
        <v>42</v>
      </c>
      <c r="B1" s="25"/>
      <c r="C1" s="13"/>
      <c r="D1" s="13"/>
      <c r="E1" s="13"/>
      <c r="F1" s="230" t="s">
        <v>83</v>
      </c>
      <c r="G1" s="230"/>
      <c r="H1" s="230"/>
      <c r="I1" s="230"/>
      <c r="O1" s="229"/>
      <c r="P1" s="229"/>
      <c r="Q1" s="229"/>
      <c r="R1" s="229"/>
      <c r="S1" s="229"/>
    </row>
    <row r="2" spans="1:7" ht="36" customHeight="1">
      <c r="A2" s="28" t="s">
        <v>56</v>
      </c>
      <c r="B2" s="33"/>
      <c r="C2" s="33"/>
      <c r="D2" s="33"/>
      <c r="E2" s="33"/>
      <c r="F2" s="12"/>
      <c r="G2" s="12"/>
    </row>
    <row r="3" spans="1:19" ht="27.75" customHeight="1">
      <c r="A3" s="200" t="s">
        <v>178</v>
      </c>
      <c r="B3" s="200"/>
      <c r="C3" s="200"/>
      <c r="D3" s="200"/>
      <c r="E3" s="200"/>
      <c r="F3" s="200"/>
      <c r="G3" s="200"/>
      <c r="H3" s="200"/>
      <c r="I3" s="200"/>
      <c r="J3" s="39"/>
      <c r="K3" s="39"/>
      <c r="L3" s="39"/>
      <c r="M3" s="39"/>
      <c r="N3" s="39"/>
      <c r="O3" s="39"/>
      <c r="P3" s="39"/>
      <c r="Q3" s="39"/>
      <c r="R3" s="39"/>
      <c r="S3" s="39"/>
    </row>
    <row r="4" spans="1:19" ht="30.75" customHeight="1">
      <c r="A4" s="217" t="s">
        <v>65</v>
      </c>
      <c r="B4" s="217"/>
      <c r="C4" s="217"/>
      <c r="D4" s="217"/>
      <c r="E4" s="217"/>
      <c r="F4" s="217"/>
      <c r="G4" s="217"/>
      <c r="H4" s="217"/>
      <c r="I4" s="31"/>
      <c r="J4" s="31"/>
      <c r="K4" s="31"/>
      <c r="L4" s="31"/>
      <c r="M4" s="31"/>
      <c r="N4" s="31"/>
      <c r="O4" s="31"/>
      <c r="P4" s="31"/>
      <c r="Q4" s="31"/>
      <c r="R4" s="31"/>
      <c r="S4" s="31"/>
    </row>
    <row r="5" spans="1:19" ht="43.5" customHeight="1">
      <c r="A5" s="213" t="s">
        <v>47</v>
      </c>
      <c r="B5" s="213"/>
      <c r="C5" s="213"/>
      <c r="D5" s="213"/>
      <c r="E5" s="213"/>
      <c r="F5" s="213"/>
      <c r="G5" s="213"/>
      <c r="H5" s="213"/>
      <c r="I5" s="31"/>
      <c r="J5" s="31"/>
      <c r="K5" s="31"/>
      <c r="L5" s="31"/>
      <c r="M5" s="31"/>
      <c r="N5" s="31"/>
      <c r="O5" s="31"/>
      <c r="P5" s="31"/>
      <c r="Q5" s="31"/>
      <c r="R5" s="31"/>
      <c r="S5" s="31"/>
    </row>
    <row r="6" spans="1:19" ht="34.5" customHeight="1">
      <c r="A6" s="213" t="s">
        <v>179</v>
      </c>
      <c r="B6" s="213"/>
      <c r="C6" s="213"/>
      <c r="D6" s="213"/>
      <c r="E6" s="213"/>
      <c r="F6" s="213"/>
      <c r="G6" s="213"/>
      <c r="H6" s="213"/>
      <c r="I6" s="26"/>
      <c r="J6" s="31"/>
      <c r="K6" s="31"/>
      <c r="L6" s="31"/>
      <c r="M6" s="31"/>
      <c r="N6" s="31"/>
      <c r="O6" s="31"/>
      <c r="P6" s="31"/>
      <c r="Q6" s="31"/>
      <c r="R6" s="31"/>
      <c r="S6" s="31"/>
    </row>
    <row r="7" spans="6:8" ht="20.25" customHeight="1">
      <c r="F7" s="216" t="s">
        <v>116</v>
      </c>
      <c r="G7" s="216"/>
      <c r="H7" s="216"/>
    </row>
    <row r="8" spans="1:12" ht="36" customHeight="1">
      <c r="A8" s="222" t="s">
        <v>57</v>
      </c>
      <c r="B8" s="225" t="s">
        <v>155</v>
      </c>
      <c r="C8" s="225" t="s">
        <v>156</v>
      </c>
      <c r="D8" s="227" t="s">
        <v>157</v>
      </c>
      <c r="E8" s="228"/>
      <c r="F8" s="219" t="s">
        <v>58</v>
      </c>
      <c r="G8" s="219"/>
      <c r="H8" s="219"/>
      <c r="I8" s="32"/>
      <c r="J8" s="32"/>
      <c r="K8" s="32"/>
      <c r="L8" s="32"/>
    </row>
    <row r="9" spans="1:8" ht="54" customHeight="1">
      <c r="A9" s="223"/>
      <c r="B9" s="226"/>
      <c r="C9" s="226"/>
      <c r="D9" s="24" t="s">
        <v>158</v>
      </c>
      <c r="E9" s="24" t="s">
        <v>188</v>
      </c>
      <c r="F9" s="40" t="s">
        <v>147</v>
      </c>
      <c r="G9" s="40" t="s">
        <v>171</v>
      </c>
      <c r="H9" s="24" t="s">
        <v>158</v>
      </c>
    </row>
    <row r="10" spans="1:8" ht="18" customHeight="1">
      <c r="A10" s="224"/>
      <c r="B10" s="41">
        <v>1</v>
      </c>
      <c r="C10" s="41">
        <v>2</v>
      </c>
      <c r="D10" s="41">
        <v>3</v>
      </c>
      <c r="E10" s="41">
        <v>4</v>
      </c>
      <c r="F10" s="42" t="s">
        <v>6</v>
      </c>
      <c r="G10" s="41" t="s">
        <v>7</v>
      </c>
      <c r="H10" s="41" t="s">
        <v>8</v>
      </c>
    </row>
    <row r="11" spans="1:8" s="46" customFormat="1" ht="24" customHeight="1">
      <c r="A11" s="43" t="s">
        <v>59</v>
      </c>
      <c r="B11" s="129" t="str">
        <f>+B12</f>
        <v>10.089,67 ha</v>
      </c>
      <c r="C11" s="130" t="str">
        <f>C12</f>
        <v>10.023,31 ha</v>
      </c>
      <c r="D11" s="130" t="str">
        <f>D12</f>
        <v>10.023,31 ha</v>
      </c>
      <c r="E11" s="130" t="str">
        <f>E12</f>
        <v>10.205,55 ha</v>
      </c>
      <c r="F11" s="131">
        <f>10205.55/10089.67*100</f>
        <v>101.14850138805332</v>
      </c>
      <c r="G11" s="131">
        <f>10205.55/10023.31*100</f>
        <v>101.8181618646934</v>
      </c>
      <c r="H11" s="131">
        <f>+H12</f>
        <v>101.8181618646934</v>
      </c>
    </row>
    <row r="12" spans="1:8" ht="24" customHeight="1">
      <c r="A12" s="34" t="s">
        <v>143</v>
      </c>
      <c r="B12" s="139" t="s">
        <v>191</v>
      </c>
      <c r="C12" s="139" t="str">
        <f>+D12</f>
        <v>10.023,31 ha</v>
      </c>
      <c r="D12" s="139" t="s">
        <v>154</v>
      </c>
      <c r="E12" s="139" t="s">
        <v>190</v>
      </c>
      <c r="F12" s="170">
        <f>10205.55/10089.67*100</f>
        <v>101.14850138805332</v>
      </c>
      <c r="G12" s="170">
        <f>10205.55/10023.31*100</f>
        <v>101.8181618646934</v>
      </c>
      <c r="H12" s="132">
        <f>10205.55/10023.31*100</f>
        <v>101.8181618646934</v>
      </c>
    </row>
    <row r="13" spans="1:8" ht="24" customHeight="1">
      <c r="A13" s="34" t="s">
        <v>144</v>
      </c>
      <c r="B13" s="139" t="s">
        <v>193</v>
      </c>
      <c r="C13" s="139" t="str">
        <f>+D13</f>
        <v>5.975,13 ha</v>
      </c>
      <c r="D13" s="139" t="s">
        <v>153</v>
      </c>
      <c r="E13" s="139" t="s">
        <v>189</v>
      </c>
      <c r="F13" s="170">
        <f>6157.37/6041.5*100</f>
        <v>101.91790118348092</v>
      </c>
      <c r="G13" s="170">
        <f>6157.37/5975.13*100</f>
        <v>103.049975481705</v>
      </c>
      <c r="H13" s="133">
        <f>6157.37/5975.13*100</f>
        <v>103.049975481705</v>
      </c>
    </row>
    <row r="14" spans="1:8" ht="24" customHeight="1">
      <c r="A14" s="34" t="s">
        <v>145</v>
      </c>
      <c r="B14" s="140" t="s">
        <v>192</v>
      </c>
      <c r="C14" s="139" t="str">
        <f>+D14</f>
        <v>4.048,18 ha</v>
      </c>
      <c r="D14" s="139" t="s">
        <v>142</v>
      </c>
      <c r="E14" s="139" t="s">
        <v>142</v>
      </c>
      <c r="F14" s="170">
        <f>4048.18/4048.17*100</f>
        <v>100.00024702519903</v>
      </c>
      <c r="G14" s="170">
        <f>4048.18/4048.17*100</f>
        <v>100.00024702519903</v>
      </c>
      <c r="H14" s="134">
        <f>4048.18/4048.18*100</f>
        <v>100</v>
      </c>
    </row>
    <row r="15" spans="1:8" ht="24" customHeight="1">
      <c r="A15" s="34" t="s">
        <v>60</v>
      </c>
      <c r="B15" s="127"/>
      <c r="C15" s="127"/>
      <c r="D15" s="127"/>
      <c r="E15" s="127"/>
      <c r="F15" s="127"/>
      <c r="G15" s="127"/>
      <c r="H15" s="127"/>
    </row>
    <row r="16" spans="1:8" ht="24" customHeight="1">
      <c r="A16" s="34" t="s">
        <v>61</v>
      </c>
      <c r="B16" s="128"/>
      <c r="C16" s="128"/>
      <c r="D16" s="128"/>
      <c r="E16" s="128"/>
      <c r="F16" s="128"/>
      <c r="G16" s="128"/>
      <c r="H16" s="128"/>
    </row>
    <row r="17" spans="1:8" s="46" customFormat="1" ht="24" customHeight="1">
      <c r="A17" s="47" t="s">
        <v>62</v>
      </c>
      <c r="B17" s="137"/>
      <c r="C17" s="135"/>
      <c r="D17" s="135"/>
      <c r="E17" s="135"/>
      <c r="F17" s="135"/>
      <c r="G17" s="135"/>
      <c r="H17" s="135"/>
    </row>
    <row r="18" spans="1:8" ht="24" customHeight="1">
      <c r="A18" s="34" t="s">
        <v>84</v>
      </c>
      <c r="B18" s="175">
        <v>14185</v>
      </c>
      <c r="C18" s="178">
        <v>15300</v>
      </c>
      <c r="D18" s="182">
        <v>17566</v>
      </c>
      <c r="E18" s="178">
        <v>16421</v>
      </c>
      <c r="F18" s="44">
        <f>E18/B18%</f>
        <v>115.76313006697215</v>
      </c>
      <c r="G18" s="44">
        <f>E18/C18%</f>
        <v>107.32679738562092</v>
      </c>
      <c r="H18" s="44">
        <f>E18/D18%</f>
        <v>93.48172606171012</v>
      </c>
    </row>
    <row r="19" spans="1:8" ht="24" customHeight="1">
      <c r="A19" s="34" t="s">
        <v>85</v>
      </c>
      <c r="B19" s="175">
        <v>10510.1</v>
      </c>
      <c r="C19" s="178">
        <v>11704</v>
      </c>
      <c r="D19" s="180">
        <f>D18-D24</f>
        <v>15769.77</v>
      </c>
      <c r="E19" s="178">
        <v>12943</v>
      </c>
      <c r="F19" s="44">
        <f>E19/B19%</f>
        <v>123.14820981722343</v>
      </c>
      <c r="G19" s="44">
        <f>E19/C19%</f>
        <v>110.58612440191386</v>
      </c>
      <c r="H19" s="44">
        <f>E19/D19%</f>
        <v>82.07475441937326</v>
      </c>
    </row>
    <row r="20" spans="1:8" ht="24" customHeight="1">
      <c r="A20" s="37" t="s">
        <v>86</v>
      </c>
      <c r="B20" s="176">
        <v>3675.7</v>
      </c>
      <c r="C20" s="179">
        <v>3596.1</v>
      </c>
      <c r="D20" s="196"/>
      <c r="E20" s="179">
        <v>3477</v>
      </c>
      <c r="F20" s="183">
        <f>E20/B20%</f>
        <v>94.59422694996871</v>
      </c>
      <c r="G20" s="183">
        <f>E20/C20%</f>
        <v>96.68807875198132</v>
      </c>
      <c r="H20" s="183"/>
    </row>
    <row r="21" spans="1:8" ht="24" customHeight="1">
      <c r="A21" s="45" t="s">
        <v>87</v>
      </c>
      <c r="B21" s="177">
        <v>2.72</v>
      </c>
      <c r="C21" s="160">
        <v>1.77</v>
      </c>
      <c r="D21" s="197"/>
      <c r="E21" s="184">
        <v>26.1</v>
      </c>
      <c r="F21" s="185">
        <f>E21/B21%</f>
        <v>959.5588235294117</v>
      </c>
      <c r="G21" s="185">
        <f>E21/C21%</f>
        <v>1474.5762711864406</v>
      </c>
      <c r="H21" s="185"/>
    </row>
    <row r="22" spans="1:8" s="79" customFormat="1" ht="24" customHeight="1">
      <c r="A22" s="34" t="s">
        <v>88</v>
      </c>
      <c r="B22" s="175">
        <v>203.7</v>
      </c>
      <c r="C22" s="136">
        <v>40.99</v>
      </c>
      <c r="D22" s="180"/>
      <c r="E22" s="178">
        <v>14.1</v>
      </c>
      <c r="F22" s="44">
        <f>E22/B22%</f>
        <v>6.9219440353460975</v>
      </c>
      <c r="G22" s="44">
        <f>E22/C22%</f>
        <v>34.39863381312515</v>
      </c>
      <c r="H22" s="44"/>
    </row>
    <row r="23" spans="1:8" s="80" customFormat="1" ht="24" customHeight="1">
      <c r="A23" s="34" t="s">
        <v>89</v>
      </c>
      <c r="B23" s="128"/>
      <c r="C23" s="35"/>
      <c r="D23" s="180"/>
      <c r="E23" s="178"/>
      <c r="F23" s="181"/>
      <c r="G23" s="181"/>
      <c r="H23" s="181"/>
    </row>
    <row r="24" spans="1:8" ht="24" customHeight="1">
      <c r="A24" s="34" t="s">
        <v>90</v>
      </c>
      <c r="B24" s="175">
        <v>3492</v>
      </c>
      <c r="C24" s="178">
        <v>3556.9</v>
      </c>
      <c r="D24" s="182">
        <v>1796.23</v>
      </c>
      <c r="E24" s="178">
        <v>3489</v>
      </c>
      <c r="F24" s="44">
        <f>E24/B24%</f>
        <v>99.91408934707903</v>
      </c>
      <c r="G24" s="44">
        <f>E24/C24%</f>
        <v>98.09103432764485</v>
      </c>
      <c r="H24" s="44">
        <f>E24/D24%</f>
        <v>194.24015855430542</v>
      </c>
    </row>
    <row r="25" spans="1:8" s="79" customFormat="1" ht="24" customHeight="1">
      <c r="A25" s="34" t="s">
        <v>91</v>
      </c>
      <c r="B25" s="154"/>
      <c r="C25" s="35"/>
      <c r="D25" s="180"/>
      <c r="E25" s="35"/>
      <c r="F25" s="44"/>
      <c r="G25" s="44"/>
      <c r="H25" s="44"/>
    </row>
    <row r="26" spans="1:8" s="80" customFormat="1" ht="24" customHeight="1">
      <c r="A26" s="34" t="s">
        <v>92</v>
      </c>
      <c r="B26" s="154"/>
      <c r="C26" s="35"/>
      <c r="D26" s="180"/>
      <c r="E26" s="35"/>
      <c r="F26" s="44"/>
      <c r="G26" s="44"/>
      <c r="H26" s="44"/>
    </row>
    <row r="27" spans="1:8" ht="24" customHeight="1">
      <c r="A27" s="34" t="s">
        <v>93</v>
      </c>
      <c r="B27" s="175">
        <v>29.3</v>
      </c>
      <c r="C27" s="35"/>
      <c r="D27" s="180"/>
      <c r="E27" s="35"/>
      <c r="F27" s="44"/>
      <c r="G27" s="44"/>
      <c r="H27" s="44"/>
    </row>
    <row r="28" spans="1:8" ht="24" customHeight="1">
      <c r="A28" s="34" t="s">
        <v>94</v>
      </c>
      <c r="B28" s="175">
        <v>21.7</v>
      </c>
      <c r="C28" s="35"/>
      <c r="D28" s="180"/>
      <c r="E28" s="35"/>
      <c r="F28" s="44"/>
      <c r="G28" s="44"/>
      <c r="H28" s="44"/>
    </row>
    <row r="29" spans="1:8" ht="24" customHeight="1">
      <c r="A29" s="34" t="s">
        <v>95</v>
      </c>
      <c r="B29" s="154"/>
      <c r="C29" s="35"/>
      <c r="D29" s="180"/>
      <c r="E29" s="35"/>
      <c r="F29" s="44"/>
      <c r="G29" s="44"/>
      <c r="H29" s="44"/>
    </row>
    <row r="30" spans="1:9" ht="24" customHeight="1">
      <c r="A30" s="34" t="s">
        <v>96</v>
      </c>
      <c r="B30" s="175">
        <v>4.3</v>
      </c>
      <c r="C30" s="136"/>
      <c r="D30" s="180"/>
      <c r="E30" s="136"/>
      <c r="F30" s="44"/>
      <c r="G30" s="44"/>
      <c r="H30" s="44"/>
      <c r="I30" s="49"/>
    </row>
    <row r="31" spans="1:9" ht="24" customHeight="1">
      <c r="A31" s="34" t="s">
        <v>97</v>
      </c>
      <c r="B31" s="35"/>
      <c r="C31" s="35"/>
      <c r="D31" s="180"/>
      <c r="E31" s="35"/>
      <c r="F31" s="44"/>
      <c r="G31" s="44"/>
      <c r="H31" s="44"/>
      <c r="I31" s="49"/>
    </row>
    <row r="32" spans="1:9" ht="24" customHeight="1">
      <c r="A32" s="37" t="s">
        <v>98</v>
      </c>
      <c r="B32" s="38"/>
      <c r="C32" s="138"/>
      <c r="D32" s="196"/>
      <c r="E32" s="38"/>
      <c r="F32" s="44"/>
      <c r="G32" s="44"/>
      <c r="H32" s="44"/>
      <c r="I32" s="49"/>
    </row>
    <row r="33" spans="5:9" ht="22.5" customHeight="1">
      <c r="E33" s="220" t="s">
        <v>197</v>
      </c>
      <c r="F33" s="221"/>
      <c r="G33" s="221"/>
      <c r="H33" s="221"/>
      <c r="I33" s="70"/>
    </row>
    <row r="34" spans="1:9" s="4" customFormat="1" ht="16.5">
      <c r="A34" s="21" t="s">
        <v>14</v>
      </c>
      <c r="B34" s="21"/>
      <c r="D34" s="21"/>
      <c r="E34" s="214" t="s">
        <v>63</v>
      </c>
      <c r="F34" s="214"/>
      <c r="G34" s="214"/>
      <c r="H34" s="214"/>
      <c r="I34" s="21"/>
    </row>
    <row r="35" s="4" customFormat="1" ht="16.5"/>
    <row r="36" s="4" customFormat="1" ht="21.75" customHeight="1"/>
    <row r="37" s="4" customFormat="1" ht="16.5"/>
    <row r="38" s="4" customFormat="1" ht="16.5"/>
    <row r="39" spans="1:9" s="4" customFormat="1" ht="16.5">
      <c r="A39" s="21" t="s">
        <v>64</v>
      </c>
      <c r="B39" s="81"/>
      <c r="D39" s="21"/>
      <c r="E39" s="214" t="s">
        <v>117</v>
      </c>
      <c r="F39" s="214"/>
      <c r="G39" s="214"/>
      <c r="H39" s="214"/>
      <c r="I39" s="21"/>
    </row>
  </sheetData>
  <sheetProtection/>
  <mergeCells count="15">
    <mergeCell ref="O1:S1"/>
    <mergeCell ref="F1:I1"/>
    <mergeCell ref="A3:I3"/>
    <mergeCell ref="A5:H5"/>
    <mergeCell ref="A6:H6"/>
    <mergeCell ref="A4:H4"/>
    <mergeCell ref="F8:H8"/>
    <mergeCell ref="E33:H33"/>
    <mergeCell ref="E34:H34"/>
    <mergeCell ref="E39:H39"/>
    <mergeCell ref="A8:A10"/>
    <mergeCell ref="F7:H7"/>
    <mergeCell ref="B8:B9"/>
    <mergeCell ref="D8:E8"/>
    <mergeCell ref="C8:C9"/>
  </mergeCells>
  <printOptions/>
  <pageMargins left="0.37" right="0" top="0.4" bottom="0.3" header="0.3" footer="0.31"/>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T32"/>
  <sheetViews>
    <sheetView zoomScalePageLayoutView="0" workbookViewId="0" topLeftCell="A7">
      <selection activeCell="D15" sqref="D15"/>
    </sheetView>
  </sheetViews>
  <sheetFormatPr defaultColWidth="9.140625" defaultRowHeight="12.75"/>
  <cols>
    <col min="1" max="1" width="52.8515625" style="20" customWidth="1"/>
    <col min="2" max="2" width="20.7109375" style="55" customWidth="1"/>
    <col min="3" max="3" width="20.28125" style="56" customWidth="1"/>
    <col min="4" max="4" width="16.57421875" style="20" customWidth="1"/>
    <col min="5" max="5" width="16.140625" style="20" customWidth="1"/>
    <col min="6" max="6" width="16.421875" style="20" customWidth="1"/>
    <col min="7" max="10" width="9.140625" style="49" customWidth="1"/>
    <col min="11" max="16384" width="9.140625" style="20" customWidth="1"/>
  </cols>
  <sheetData>
    <row r="1" spans="1:20" ht="18.75" customHeight="1">
      <c r="A1" s="25" t="s">
        <v>42</v>
      </c>
      <c r="B1" s="51"/>
      <c r="C1" s="52"/>
      <c r="D1" s="206" t="s">
        <v>122</v>
      </c>
      <c r="E1" s="206"/>
      <c r="F1" s="206"/>
      <c r="G1" s="232"/>
      <c r="H1" s="232"/>
      <c r="I1" s="232"/>
      <c r="J1" s="232"/>
      <c r="P1" s="229"/>
      <c r="Q1" s="229"/>
      <c r="R1" s="229"/>
      <c r="S1" s="229"/>
      <c r="T1" s="229"/>
    </row>
    <row r="2" spans="1:8" ht="32.25" customHeight="1">
      <c r="A2" s="28" t="s">
        <v>56</v>
      </c>
      <c r="B2" s="53"/>
      <c r="C2" s="54"/>
      <c r="D2" s="33"/>
      <c r="E2" s="33"/>
      <c r="F2" s="33"/>
      <c r="G2" s="67"/>
      <c r="H2" s="67"/>
    </row>
    <row r="3" spans="1:20" ht="36" customHeight="1">
      <c r="A3" s="200" t="s">
        <v>180</v>
      </c>
      <c r="B3" s="200"/>
      <c r="C3" s="200"/>
      <c r="D3" s="200"/>
      <c r="E3" s="200"/>
      <c r="F3" s="200"/>
      <c r="G3" s="68"/>
      <c r="H3" s="68"/>
      <c r="I3" s="68"/>
      <c r="J3" s="68"/>
      <c r="K3" s="39"/>
      <c r="L3" s="39"/>
      <c r="M3" s="39"/>
      <c r="N3" s="39"/>
      <c r="O3" s="39"/>
      <c r="P3" s="39"/>
      <c r="Q3" s="39"/>
      <c r="R3" s="39"/>
      <c r="S3" s="39"/>
      <c r="T3" s="39"/>
    </row>
    <row r="4" spans="1:20" ht="31.5" customHeight="1">
      <c r="A4" s="217" t="s">
        <v>146</v>
      </c>
      <c r="B4" s="217"/>
      <c r="C4" s="217"/>
      <c r="D4" s="217"/>
      <c r="E4" s="217"/>
      <c r="F4" s="217"/>
      <c r="G4" s="69"/>
      <c r="H4" s="69"/>
      <c r="I4" s="69"/>
      <c r="J4" s="69"/>
      <c r="K4" s="31"/>
      <c r="L4" s="31"/>
      <c r="M4" s="31"/>
      <c r="N4" s="31"/>
      <c r="O4" s="31"/>
      <c r="P4" s="31"/>
      <c r="Q4" s="31"/>
      <c r="R4" s="31"/>
      <c r="S4" s="31"/>
      <c r="T4" s="31"/>
    </row>
    <row r="5" spans="1:20" ht="46.5" customHeight="1">
      <c r="A5" s="231" t="s">
        <v>118</v>
      </c>
      <c r="B5" s="231"/>
      <c r="C5" s="231"/>
      <c r="D5" s="231"/>
      <c r="E5" s="231"/>
      <c r="F5" s="231"/>
      <c r="G5" s="69"/>
      <c r="H5" s="69"/>
      <c r="I5" s="69"/>
      <c r="J5" s="69"/>
      <c r="K5" s="31"/>
      <c r="L5" s="31"/>
      <c r="M5" s="31"/>
      <c r="N5" s="31"/>
      <c r="O5" s="31"/>
      <c r="P5" s="31"/>
      <c r="Q5" s="31"/>
      <c r="R5" s="31"/>
      <c r="S5" s="31"/>
      <c r="T5" s="31"/>
    </row>
    <row r="6" spans="1:20" ht="27.75" customHeight="1">
      <c r="A6" s="213" t="s">
        <v>181</v>
      </c>
      <c r="B6" s="213"/>
      <c r="C6" s="213"/>
      <c r="D6" s="213"/>
      <c r="E6" s="213"/>
      <c r="F6" s="213"/>
      <c r="G6" s="69"/>
      <c r="H6" s="69"/>
      <c r="I6" s="69"/>
      <c r="J6" s="69"/>
      <c r="K6" s="31"/>
      <c r="L6" s="31"/>
      <c r="M6" s="31"/>
      <c r="N6" s="31"/>
      <c r="O6" s="31"/>
      <c r="P6" s="31"/>
      <c r="Q6" s="31"/>
      <c r="R6" s="31"/>
      <c r="S6" s="31"/>
      <c r="T6" s="31"/>
    </row>
    <row r="7" spans="5:6" ht="24" customHeight="1">
      <c r="E7" s="216" t="s">
        <v>116</v>
      </c>
      <c r="F7" s="216"/>
    </row>
    <row r="8" spans="1:6" ht="57" customHeight="1">
      <c r="A8" s="23" t="s">
        <v>9</v>
      </c>
      <c r="B8" s="156" t="s">
        <v>158</v>
      </c>
      <c r="C8" s="66" t="s">
        <v>187</v>
      </c>
      <c r="D8" s="24" t="s">
        <v>151</v>
      </c>
      <c r="E8" s="24" t="s">
        <v>66</v>
      </c>
      <c r="F8" s="24" t="s">
        <v>10</v>
      </c>
    </row>
    <row r="9" spans="1:14" ht="48" customHeight="1">
      <c r="A9" s="83" t="s">
        <v>139</v>
      </c>
      <c r="B9" s="155" t="s">
        <v>154</v>
      </c>
      <c r="C9" s="155" t="s">
        <v>190</v>
      </c>
      <c r="D9" s="186">
        <f>10205.55/10023.31*100</f>
        <v>101.8181618646934</v>
      </c>
      <c r="E9" s="186">
        <f>10205.55/10023.31*100</f>
        <v>101.8181618646934</v>
      </c>
      <c r="F9" s="57"/>
      <c r="H9" s="58"/>
      <c r="I9" s="69"/>
      <c r="J9" s="69"/>
      <c r="K9" s="69"/>
      <c r="L9" s="69"/>
      <c r="M9" s="69"/>
      <c r="N9" s="69"/>
    </row>
    <row r="10" spans="1:14" ht="32.25" customHeight="1">
      <c r="A10" s="58" t="s">
        <v>140</v>
      </c>
      <c r="B10" s="110" t="s">
        <v>153</v>
      </c>
      <c r="C10" s="110" t="s">
        <v>189</v>
      </c>
      <c r="D10" s="187">
        <f>6157.37/5975.13*100</f>
        <v>103.049975481705</v>
      </c>
      <c r="E10" s="187">
        <f>6157.37/5975.13*100</f>
        <v>103.049975481705</v>
      </c>
      <c r="F10" s="111"/>
      <c r="H10" s="71"/>
      <c r="I10" s="69"/>
      <c r="J10" s="69"/>
      <c r="K10" s="69"/>
      <c r="L10" s="69"/>
      <c r="M10" s="69"/>
      <c r="N10" s="69"/>
    </row>
    <row r="11" spans="1:14" ht="32.25" customHeight="1">
      <c r="A11" s="58" t="s">
        <v>141</v>
      </c>
      <c r="B11" s="112" t="s">
        <v>142</v>
      </c>
      <c r="C11" s="112" t="s">
        <v>142</v>
      </c>
      <c r="D11" s="188">
        <f>4048.18/4048.18*100</f>
        <v>100</v>
      </c>
      <c r="E11" s="188">
        <f>4048.18/4048.18*100</f>
        <v>100</v>
      </c>
      <c r="F11" s="111"/>
      <c r="H11" s="71"/>
      <c r="I11" s="69"/>
      <c r="J11" s="69"/>
      <c r="K11" s="69"/>
      <c r="L11" s="69"/>
      <c r="M11" s="69"/>
      <c r="N11" s="69"/>
    </row>
    <row r="12" spans="1:13" ht="47.25" customHeight="1">
      <c r="A12" s="82" t="s">
        <v>119</v>
      </c>
      <c r="B12" s="59"/>
      <c r="C12" s="60"/>
      <c r="D12" s="48"/>
      <c r="E12" s="61"/>
      <c r="F12" s="61"/>
      <c r="H12" s="71"/>
      <c r="I12" s="69"/>
      <c r="J12" s="69"/>
      <c r="K12" s="69"/>
      <c r="L12" s="69"/>
      <c r="M12" s="69"/>
    </row>
    <row r="13" spans="1:13" ht="43.5" customHeight="1">
      <c r="A13" s="62" t="s">
        <v>120</v>
      </c>
      <c r="B13" s="63"/>
      <c r="C13" s="64"/>
      <c r="D13" s="116"/>
      <c r="E13" s="65"/>
      <c r="F13" s="65"/>
      <c r="H13" s="20"/>
      <c r="I13" s="69"/>
      <c r="J13" s="69"/>
      <c r="K13" s="69"/>
      <c r="L13" s="69"/>
      <c r="M13" s="69"/>
    </row>
    <row r="14" spans="1:12" ht="53.25" customHeight="1">
      <c r="A14" s="95" t="s">
        <v>67</v>
      </c>
      <c r="B14" s="191" t="s">
        <v>198</v>
      </c>
      <c r="C14" s="189" t="s">
        <v>194</v>
      </c>
      <c r="D14" s="115">
        <f>16448/15842.61%</f>
        <v>103.82127692343622</v>
      </c>
      <c r="E14" s="115">
        <f>1.07496242075681*100</f>
        <v>107.49624207568134</v>
      </c>
      <c r="F14" s="115"/>
      <c r="H14" s="71"/>
      <c r="I14" s="69"/>
      <c r="J14" s="69"/>
      <c r="K14" s="69"/>
      <c r="L14" s="69"/>
    </row>
    <row r="15" spans="1:12" ht="51.75" customHeight="1">
      <c r="A15" s="114" t="s">
        <v>121</v>
      </c>
      <c r="B15" s="192" t="s">
        <v>198</v>
      </c>
      <c r="C15" s="190" t="s">
        <v>194</v>
      </c>
      <c r="D15" s="113">
        <f>D14</f>
        <v>103.82127692343622</v>
      </c>
      <c r="E15" s="113">
        <f>E14</f>
        <v>107.49624207568134</v>
      </c>
      <c r="F15" s="113"/>
      <c r="H15" s="71"/>
      <c r="I15" s="69"/>
      <c r="J15" s="69"/>
      <c r="K15" s="69"/>
      <c r="L15" s="69"/>
    </row>
    <row r="16" spans="4:10" s="4" customFormat="1" ht="24" customHeight="1">
      <c r="D16" s="84" t="s">
        <v>197</v>
      </c>
      <c r="G16" s="85"/>
      <c r="H16" s="85"/>
      <c r="I16" s="85"/>
      <c r="J16" s="86"/>
    </row>
    <row r="17" spans="1:10" s="4" customFormat="1" ht="16.5">
      <c r="A17" s="21" t="s">
        <v>14</v>
      </c>
      <c r="B17" s="21"/>
      <c r="C17" s="87"/>
      <c r="D17" s="214" t="s">
        <v>63</v>
      </c>
      <c r="E17" s="214"/>
      <c r="F17" s="214"/>
      <c r="G17" s="88"/>
      <c r="H17" s="88"/>
      <c r="I17" s="88"/>
      <c r="J17" s="86"/>
    </row>
    <row r="18" spans="3:10" s="4" customFormat="1" ht="16.5">
      <c r="C18" s="87"/>
      <c r="G18" s="86"/>
      <c r="H18" s="86"/>
      <c r="I18" s="86"/>
      <c r="J18" s="86"/>
    </row>
    <row r="19" spans="3:10" s="4" customFormat="1" ht="16.5">
      <c r="C19" s="87"/>
      <c r="G19" s="86"/>
      <c r="H19" s="86"/>
      <c r="I19" s="86"/>
      <c r="J19" s="86"/>
    </row>
    <row r="20" spans="3:10" s="4" customFormat="1" ht="16.5">
      <c r="C20" s="87"/>
      <c r="G20" s="86"/>
      <c r="H20" s="86"/>
      <c r="I20" s="86"/>
      <c r="J20" s="86"/>
    </row>
    <row r="21" spans="3:10" s="4" customFormat="1" ht="16.5">
      <c r="C21" s="87"/>
      <c r="G21" s="86"/>
      <c r="H21" s="86"/>
      <c r="I21" s="86"/>
      <c r="J21" s="86"/>
    </row>
    <row r="22" spans="3:10" s="4" customFormat="1" ht="16.5">
      <c r="C22" s="87"/>
      <c r="G22" s="86"/>
      <c r="H22" s="86"/>
      <c r="I22" s="86"/>
      <c r="J22" s="86"/>
    </row>
    <row r="23" spans="1:10" s="4" customFormat="1" ht="16.5">
      <c r="A23" s="21" t="s">
        <v>64</v>
      </c>
      <c r="B23" s="81"/>
      <c r="C23" s="87"/>
      <c r="D23" s="214" t="s">
        <v>13</v>
      </c>
      <c r="E23" s="214"/>
      <c r="F23" s="214"/>
      <c r="G23" s="88"/>
      <c r="H23" s="88"/>
      <c r="I23" s="88"/>
      <c r="J23" s="86"/>
    </row>
    <row r="24" spans="7:10" s="4" customFormat="1" ht="16.5">
      <c r="G24" s="86"/>
      <c r="H24" s="86"/>
      <c r="I24" s="86"/>
      <c r="J24" s="86"/>
    </row>
    <row r="25" spans="2:3" ht="15.75">
      <c r="B25" s="20"/>
      <c r="C25" s="20"/>
    </row>
    <row r="26" s="49" customFormat="1" ht="15.75">
      <c r="A26" s="69"/>
    </row>
    <row r="27" spans="1:3" s="49" customFormat="1" ht="15.75">
      <c r="A27" s="69"/>
      <c r="B27" s="89"/>
      <c r="C27" s="90"/>
    </row>
    <row r="28" spans="1:3" s="49" customFormat="1" ht="15.75">
      <c r="A28" s="69"/>
      <c r="B28" s="89"/>
      <c r="C28" s="90"/>
    </row>
    <row r="29" spans="2:3" s="49" customFormat="1" ht="15.75">
      <c r="B29" s="89"/>
      <c r="C29" s="90"/>
    </row>
    <row r="30" spans="2:3" s="49" customFormat="1" ht="15.75">
      <c r="B30" s="89"/>
      <c r="C30" s="90"/>
    </row>
    <row r="31" spans="2:3" s="49" customFormat="1" ht="15.75">
      <c r="B31" s="89"/>
      <c r="C31" s="90"/>
    </row>
    <row r="32" spans="2:3" s="49" customFormat="1" ht="15.75">
      <c r="B32" s="89"/>
      <c r="C32" s="90"/>
    </row>
  </sheetData>
  <sheetProtection/>
  <mergeCells count="10">
    <mergeCell ref="E7:F7"/>
    <mergeCell ref="D17:F17"/>
    <mergeCell ref="D23:F23"/>
    <mergeCell ref="P1:T1"/>
    <mergeCell ref="A6:F6"/>
    <mergeCell ref="A3:F3"/>
    <mergeCell ref="A5:F5"/>
    <mergeCell ref="A4:F4"/>
    <mergeCell ref="D1:F1"/>
    <mergeCell ref="G1:J1"/>
  </mergeCells>
  <printOptions/>
  <pageMargins left="0.43" right="0" top="0.73" bottom="0.64" header="0.33" footer="0.38"/>
  <pageSetup horizontalDpi="600" verticalDpi="600" orientation="landscape" paperSize="9" r:id="rId4"/>
  <drawing r:id="rId3"/>
  <legacyDrawing r:id="rId2"/>
</worksheet>
</file>

<file path=xl/worksheets/sheet4.xml><?xml version="1.0" encoding="utf-8"?>
<worksheet xmlns="http://schemas.openxmlformats.org/spreadsheetml/2006/main" xmlns:r="http://schemas.openxmlformats.org/officeDocument/2006/relationships">
  <dimension ref="A1:I40"/>
  <sheetViews>
    <sheetView zoomScalePageLayoutView="0" workbookViewId="0" topLeftCell="A19">
      <selection activeCell="D34" sqref="D34"/>
    </sheetView>
  </sheetViews>
  <sheetFormatPr defaultColWidth="9.140625" defaultRowHeight="12.75"/>
  <cols>
    <col min="1" max="1" width="76.140625" style="20" customWidth="1"/>
    <col min="2" max="2" width="17.140625" style="117" customWidth="1"/>
    <col min="3" max="3" width="15.421875" style="20" customWidth="1"/>
    <col min="4" max="4" width="15.140625" style="20" customWidth="1"/>
    <col min="5" max="5" width="16.57421875" style="20" customWidth="1"/>
    <col min="6" max="16384" width="9.140625" style="20" customWidth="1"/>
  </cols>
  <sheetData>
    <row r="1" spans="1:9" ht="16.5">
      <c r="A1" s="5" t="s">
        <v>124</v>
      </c>
      <c r="C1" s="206" t="s">
        <v>101</v>
      </c>
      <c r="D1" s="206"/>
      <c r="E1" s="206"/>
      <c r="F1" s="235"/>
      <c r="G1" s="235"/>
      <c r="H1" s="235"/>
      <c r="I1" s="235"/>
    </row>
    <row r="2" spans="1:7" ht="33">
      <c r="A2" s="92" t="s">
        <v>125</v>
      </c>
      <c r="B2" s="118"/>
      <c r="C2" s="33"/>
      <c r="D2" s="33"/>
      <c r="E2" s="33"/>
      <c r="F2" s="12"/>
      <c r="G2" s="12"/>
    </row>
    <row r="3" spans="1:9" ht="44.25" customHeight="1">
      <c r="A3" s="200" t="s">
        <v>182</v>
      </c>
      <c r="B3" s="200"/>
      <c r="C3" s="200"/>
      <c r="D3" s="200"/>
      <c r="E3" s="200"/>
      <c r="F3" s="27"/>
      <c r="G3" s="27"/>
      <c r="H3" s="27"/>
      <c r="I3" s="27"/>
    </row>
    <row r="4" spans="1:9" ht="23.25" customHeight="1">
      <c r="A4" s="217" t="s">
        <v>55</v>
      </c>
      <c r="B4" s="217"/>
      <c r="C4" s="217"/>
      <c r="D4" s="217"/>
      <c r="E4" s="217"/>
      <c r="F4" s="26"/>
      <c r="G4" s="31"/>
      <c r="H4" s="31"/>
      <c r="I4" s="31"/>
    </row>
    <row r="5" spans="1:9" ht="39.75" customHeight="1">
      <c r="A5" s="236" t="s">
        <v>123</v>
      </c>
      <c r="B5" s="236"/>
      <c r="C5" s="236"/>
      <c r="D5" s="236"/>
      <c r="E5" s="236"/>
      <c r="F5" s="69"/>
      <c r="G5" s="31"/>
      <c r="H5" s="31"/>
      <c r="I5" s="31"/>
    </row>
    <row r="6" spans="1:9" ht="36.75" customHeight="1">
      <c r="A6" s="213" t="s">
        <v>183</v>
      </c>
      <c r="B6" s="213"/>
      <c r="C6" s="213"/>
      <c r="D6" s="213"/>
      <c r="E6" s="213"/>
      <c r="F6" s="31"/>
      <c r="G6" s="31"/>
      <c r="H6" s="31"/>
      <c r="I6" s="31"/>
    </row>
    <row r="7" spans="1:9" ht="21.75" customHeight="1">
      <c r="A7" s="233" t="s">
        <v>102</v>
      </c>
      <c r="B7" s="233"/>
      <c r="C7" s="233"/>
      <c r="D7" s="233"/>
      <c r="E7" s="233"/>
      <c r="F7" s="31"/>
      <c r="G7" s="31"/>
      <c r="H7" s="31"/>
      <c r="I7" s="31"/>
    </row>
    <row r="8" spans="1:9" ht="18.75" customHeight="1">
      <c r="A8" s="50"/>
      <c r="B8" s="119"/>
      <c r="C8" s="50"/>
      <c r="D8" s="237" t="s">
        <v>130</v>
      </c>
      <c r="E8" s="237"/>
      <c r="F8" s="31"/>
      <c r="G8" s="31"/>
      <c r="H8" s="31"/>
      <c r="I8" s="31"/>
    </row>
    <row r="9" spans="1:9" ht="54.75" customHeight="1">
      <c r="A9" s="24" t="s">
        <v>9</v>
      </c>
      <c r="B9" s="120" t="s">
        <v>103</v>
      </c>
      <c r="C9" s="24" t="s">
        <v>184</v>
      </c>
      <c r="D9" s="24" t="s">
        <v>185</v>
      </c>
      <c r="E9" s="24" t="s">
        <v>172</v>
      </c>
      <c r="F9" s="31"/>
      <c r="G9" s="31"/>
      <c r="H9" s="31"/>
      <c r="I9" s="31"/>
    </row>
    <row r="10" spans="1:9" ht="26.25" customHeight="1">
      <c r="A10" s="91" t="s">
        <v>104</v>
      </c>
      <c r="B10" s="162">
        <f>B11+B15</f>
        <v>9231500</v>
      </c>
      <c r="C10" s="164">
        <f>C11+C14+C16+C15</f>
        <v>209129373</v>
      </c>
      <c r="D10" s="165">
        <f>D11+D12+D14+D16+D15</f>
        <v>218360873</v>
      </c>
      <c r="E10" s="165">
        <f>E11</f>
        <v>0</v>
      </c>
      <c r="F10" s="31"/>
      <c r="G10" s="31"/>
      <c r="H10" s="31"/>
      <c r="I10" s="31"/>
    </row>
    <row r="11" spans="1:9" ht="22.5" customHeight="1">
      <c r="A11" s="75" t="s">
        <v>105</v>
      </c>
      <c r="B11" s="121">
        <v>5269500</v>
      </c>
      <c r="C11" s="163">
        <v>128291434</v>
      </c>
      <c r="D11" s="163">
        <v>133560934</v>
      </c>
      <c r="E11" s="163">
        <f>B11+C11-D11</f>
        <v>0</v>
      </c>
      <c r="F11" s="31"/>
      <c r="G11" s="31"/>
      <c r="H11" s="31"/>
      <c r="I11" s="31"/>
    </row>
    <row r="12" spans="1:9" ht="22.5" customHeight="1">
      <c r="A12" s="75" t="s">
        <v>106</v>
      </c>
      <c r="B12" s="121"/>
      <c r="C12" s="163"/>
      <c r="D12" s="163">
        <f>B12</f>
        <v>0</v>
      </c>
      <c r="E12" s="121"/>
      <c r="F12" s="31"/>
      <c r="G12" s="31"/>
      <c r="H12" s="31"/>
      <c r="I12" s="31"/>
    </row>
    <row r="13" spans="1:9" ht="21" customHeight="1">
      <c r="A13" s="75" t="s">
        <v>107</v>
      </c>
      <c r="B13" s="121"/>
      <c r="C13" s="163"/>
      <c r="D13" s="163"/>
      <c r="E13" s="121"/>
      <c r="F13" s="31"/>
      <c r="G13" s="31"/>
      <c r="H13" s="31"/>
      <c r="I13" s="31"/>
    </row>
    <row r="14" spans="1:9" ht="21" customHeight="1">
      <c r="A14" s="75" t="s">
        <v>109</v>
      </c>
      <c r="B14" s="121"/>
      <c r="C14" s="163">
        <v>34591970</v>
      </c>
      <c r="D14" s="163">
        <f>C14</f>
        <v>34591970</v>
      </c>
      <c r="E14" s="121"/>
      <c r="F14" s="31"/>
      <c r="G14" s="31"/>
      <c r="H14" s="31"/>
      <c r="I14" s="31"/>
    </row>
    <row r="15" spans="1:9" ht="21" customHeight="1">
      <c r="A15" s="161" t="s">
        <v>152</v>
      </c>
      <c r="B15" s="121">
        <v>3962000</v>
      </c>
      <c r="C15" s="163">
        <v>42279777</v>
      </c>
      <c r="D15" s="163">
        <v>46241777</v>
      </c>
      <c r="E15" s="163">
        <f>B15+C15-D15</f>
        <v>0</v>
      </c>
      <c r="F15" s="31"/>
      <c r="G15" s="31"/>
      <c r="H15" s="31"/>
      <c r="I15" s="31"/>
    </row>
    <row r="16" spans="1:9" ht="23.25" customHeight="1">
      <c r="A16" s="75" t="s">
        <v>108</v>
      </c>
      <c r="B16" s="121"/>
      <c r="C16" s="163">
        <v>3966192</v>
      </c>
      <c r="D16" s="163">
        <f>C16</f>
        <v>3966192</v>
      </c>
      <c r="E16" s="121"/>
      <c r="F16" s="31"/>
      <c r="G16" s="31"/>
      <c r="H16" s="31"/>
      <c r="I16" s="31"/>
    </row>
    <row r="17" spans="1:9" ht="23.25" customHeight="1">
      <c r="A17" s="74" t="s">
        <v>110</v>
      </c>
      <c r="B17" s="126"/>
      <c r="C17" s="166">
        <f>C18</f>
        <v>0</v>
      </c>
      <c r="D17" s="166">
        <f>D18</f>
        <v>0</v>
      </c>
      <c r="E17" s="126"/>
      <c r="F17" s="31"/>
      <c r="G17" s="31"/>
      <c r="H17" s="31"/>
      <c r="I17" s="31"/>
    </row>
    <row r="18" spans="1:9" ht="23.25" customHeight="1">
      <c r="A18" s="75" t="s">
        <v>111</v>
      </c>
      <c r="B18" s="121"/>
      <c r="C18" s="163"/>
      <c r="D18" s="163">
        <f>C18</f>
        <v>0</v>
      </c>
      <c r="E18" s="121"/>
      <c r="F18" s="31"/>
      <c r="G18" s="31"/>
      <c r="H18" s="31"/>
      <c r="I18" s="31"/>
    </row>
    <row r="19" spans="1:9" ht="24" customHeight="1">
      <c r="A19" s="75" t="s">
        <v>112</v>
      </c>
      <c r="B19" s="121"/>
      <c r="C19" s="163"/>
      <c r="D19" s="163"/>
      <c r="E19" s="121"/>
      <c r="F19" s="31"/>
      <c r="G19" s="31"/>
      <c r="H19" s="31"/>
      <c r="I19" s="31"/>
    </row>
    <row r="20" spans="1:9" ht="37.5" customHeight="1">
      <c r="A20" s="76" t="s">
        <v>113</v>
      </c>
      <c r="B20" s="122"/>
      <c r="C20" s="167"/>
      <c r="D20" s="167"/>
      <c r="E20" s="122"/>
      <c r="F20" s="31"/>
      <c r="G20" s="31"/>
      <c r="H20" s="31"/>
      <c r="I20" s="31"/>
    </row>
    <row r="21" spans="1:9" ht="37.5" customHeight="1">
      <c r="A21" s="157"/>
      <c r="B21" s="168"/>
      <c r="C21" s="169"/>
      <c r="D21" s="169"/>
      <c r="E21" s="168"/>
      <c r="F21" s="31"/>
      <c r="G21" s="31"/>
      <c r="H21" s="31"/>
      <c r="I21" s="31"/>
    </row>
    <row r="22" spans="1:5" s="94" customFormat="1" ht="26.25" customHeight="1">
      <c r="A22" s="234" t="s">
        <v>114</v>
      </c>
      <c r="B22" s="234"/>
      <c r="C22" s="234"/>
      <c r="D22" s="234"/>
      <c r="E22" s="234"/>
    </row>
    <row r="23" spans="1:5" s="94" customFormat="1" ht="18" customHeight="1">
      <c r="A23" s="77"/>
      <c r="B23" s="123"/>
      <c r="D23" s="216" t="s">
        <v>130</v>
      </c>
      <c r="E23" s="216"/>
    </row>
    <row r="24" spans="1:5" ht="51.75" customHeight="1">
      <c r="A24" s="23" t="s">
        <v>9</v>
      </c>
      <c r="B24" s="124" t="s">
        <v>48</v>
      </c>
      <c r="C24" s="24" t="s">
        <v>127</v>
      </c>
      <c r="D24" s="24" t="s">
        <v>128</v>
      </c>
      <c r="E24" s="23" t="s">
        <v>49</v>
      </c>
    </row>
    <row r="25" spans="1:5" ht="19.5" customHeight="1">
      <c r="A25" s="34" t="s">
        <v>50</v>
      </c>
      <c r="B25" s="35"/>
      <c r="C25" s="35"/>
      <c r="D25" s="35"/>
      <c r="E25" s="35"/>
    </row>
    <row r="26" spans="1:5" ht="19.5" customHeight="1">
      <c r="A26" s="34" t="s">
        <v>51</v>
      </c>
      <c r="B26" s="35">
        <v>-68775371</v>
      </c>
      <c r="C26" s="35">
        <v>558970500</v>
      </c>
      <c r="D26" s="35">
        <v>627745871</v>
      </c>
      <c r="E26" s="35">
        <f>B26-C26+D26</f>
        <v>0</v>
      </c>
    </row>
    <row r="27" spans="1:5" ht="19.5" customHeight="1">
      <c r="A27" s="34" t="s">
        <v>52</v>
      </c>
      <c r="B27" s="35"/>
      <c r="C27" s="35"/>
      <c r="D27" s="35"/>
      <c r="E27" s="35"/>
    </row>
    <row r="28" spans="1:5" ht="19.5" customHeight="1">
      <c r="A28" s="34" t="s">
        <v>53</v>
      </c>
      <c r="B28" s="35"/>
      <c r="C28" s="35"/>
      <c r="D28" s="35"/>
      <c r="E28" s="35"/>
    </row>
    <row r="29" spans="1:5" ht="19.5" customHeight="1">
      <c r="A29" s="34" t="s">
        <v>54</v>
      </c>
      <c r="B29" s="35"/>
      <c r="C29" s="36"/>
      <c r="D29" s="36"/>
      <c r="E29" s="36"/>
    </row>
    <row r="30" spans="1:6" ht="19.5" customHeight="1">
      <c r="A30" s="37"/>
      <c r="B30" s="38"/>
      <c r="C30" s="38"/>
      <c r="D30" s="38"/>
      <c r="E30" s="38"/>
      <c r="F30" s="49"/>
    </row>
    <row r="31" spans="2:6" ht="25.5" customHeight="1">
      <c r="B31" s="238" t="s">
        <v>199</v>
      </c>
      <c r="C31" s="238"/>
      <c r="D31" s="238"/>
      <c r="E31" s="238"/>
      <c r="F31" s="93"/>
    </row>
    <row r="32" spans="1:5" s="4" customFormat="1" ht="16.5">
      <c r="A32" s="21" t="s">
        <v>45</v>
      </c>
      <c r="B32" s="214" t="s">
        <v>15</v>
      </c>
      <c r="C32" s="214"/>
      <c r="D32" s="214"/>
      <c r="E32" s="214"/>
    </row>
    <row r="33" s="4" customFormat="1" ht="16.5">
      <c r="B33" s="125"/>
    </row>
    <row r="34" spans="2:5" s="4" customFormat="1" ht="16.5">
      <c r="B34" s="125"/>
      <c r="E34" s="198"/>
    </row>
    <row r="35" s="4" customFormat="1" ht="16.5">
      <c r="B35" s="125"/>
    </row>
    <row r="36" s="4" customFormat="1" ht="16.5">
      <c r="B36" s="125"/>
    </row>
    <row r="37" s="4" customFormat="1" ht="16.5">
      <c r="B37" s="125"/>
    </row>
    <row r="38" s="4" customFormat="1" ht="16.5">
      <c r="B38" s="125"/>
    </row>
    <row r="39" spans="1:5" s="4" customFormat="1" ht="16.5">
      <c r="A39" s="21" t="s">
        <v>12</v>
      </c>
      <c r="B39" s="214" t="s">
        <v>129</v>
      </c>
      <c r="C39" s="214"/>
      <c r="D39" s="214"/>
      <c r="E39" s="214"/>
    </row>
    <row r="40" s="4" customFormat="1" ht="16.5">
      <c r="B40" s="125"/>
    </row>
  </sheetData>
  <sheetProtection/>
  <mergeCells count="13">
    <mergeCell ref="B39:E39"/>
    <mergeCell ref="C1:E1"/>
    <mergeCell ref="D23:E23"/>
    <mergeCell ref="D8:E8"/>
    <mergeCell ref="B31:E31"/>
    <mergeCell ref="B32:E32"/>
    <mergeCell ref="A6:E6"/>
    <mergeCell ref="A7:E7"/>
    <mergeCell ref="A22:E22"/>
    <mergeCell ref="F1:I1"/>
    <mergeCell ref="A5:E5"/>
    <mergeCell ref="A4:E4"/>
    <mergeCell ref="A3:E3"/>
  </mergeCells>
  <printOptions/>
  <pageMargins left="0.43" right="0.29" top="0.17" bottom="0.24" header="0.36" footer="0.43"/>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R23"/>
  <sheetViews>
    <sheetView zoomScalePageLayoutView="0" workbookViewId="0" topLeftCell="A7">
      <selection activeCell="M13" sqref="M13"/>
    </sheetView>
  </sheetViews>
  <sheetFormatPr defaultColWidth="9.140625" defaultRowHeight="12.75"/>
  <cols>
    <col min="1" max="1" width="7.7109375" style="4" customWidth="1"/>
    <col min="2" max="2" width="8.421875" style="4" customWidth="1"/>
    <col min="3" max="3" width="8.00390625" style="4" customWidth="1"/>
    <col min="4" max="4" width="6.8515625" style="4" customWidth="1"/>
    <col min="5" max="5" width="8.7109375" style="4" customWidth="1"/>
    <col min="6" max="7" width="9.140625" style="4" customWidth="1"/>
    <col min="8" max="8" width="7.421875" style="4" customWidth="1"/>
    <col min="9" max="9" width="7.8515625" style="4" customWidth="1"/>
    <col min="10" max="10" width="8.28125" style="4" customWidth="1"/>
    <col min="11" max="11" width="8.7109375" style="4" customWidth="1"/>
    <col min="12" max="12" width="10.7109375" style="4" customWidth="1"/>
    <col min="13" max="13" width="9.140625" style="4" customWidth="1"/>
    <col min="14" max="14" width="8.57421875" style="4" customWidth="1"/>
    <col min="15" max="15" width="6.421875" style="4" customWidth="1"/>
    <col min="16" max="16" width="6.8515625" style="4" customWidth="1"/>
    <col min="17" max="17" width="7.00390625" style="4" customWidth="1"/>
    <col min="18" max="18" width="6.8515625" style="4" customWidth="1"/>
    <col min="19" max="16384" width="9.140625" style="4" customWidth="1"/>
  </cols>
  <sheetData>
    <row r="1" spans="1:18" ht="24" customHeight="1">
      <c r="A1" s="199" t="s">
        <v>42</v>
      </c>
      <c r="B1" s="199"/>
      <c r="C1" s="199"/>
      <c r="D1" s="199"/>
      <c r="E1" s="199"/>
      <c r="F1" s="199"/>
      <c r="O1" s="214" t="s">
        <v>100</v>
      </c>
      <c r="P1" s="214"/>
      <c r="Q1" s="214"/>
      <c r="R1" s="214"/>
    </row>
    <row r="2" spans="1:18" ht="33.75" customHeight="1">
      <c r="A2" s="200" t="s">
        <v>56</v>
      </c>
      <c r="B2" s="200"/>
      <c r="C2" s="200"/>
      <c r="D2" s="200"/>
      <c r="E2" s="200"/>
      <c r="F2" s="200"/>
      <c r="O2" s="21"/>
      <c r="P2" s="21"/>
      <c r="Q2" s="21"/>
      <c r="R2" s="21"/>
    </row>
    <row r="3" spans="15:18" ht="9.75" customHeight="1">
      <c r="O3" s="21"/>
      <c r="P3" s="21"/>
      <c r="Q3" s="21"/>
      <c r="R3" s="21"/>
    </row>
    <row r="4" spans="1:18" ht="22.5" customHeight="1">
      <c r="A4" s="214" t="s">
        <v>186</v>
      </c>
      <c r="B4" s="214"/>
      <c r="C4" s="214"/>
      <c r="D4" s="214"/>
      <c r="E4" s="214"/>
      <c r="F4" s="214"/>
      <c r="G4" s="214"/>
      <c r="H4" s="214"/>
      <c r="I4" s="214"/>
      <c r="J4" s="214"/>
      <c r="K4" s="214"/>
      <c r="L4" s="214"/>
      <c r="M4" s="214"/>
      <c r="N4" s="214"/>
      <c r="O4" s="214"/>
      <c r="P4" s="214"/>
      <c r="Q4" s="214"/>
      <c r="R4" s="214"/>
    </row>
    <row r="5" spans="1:18" ht="18.75" customHeight="1">
      <c r="A5" s="240" t="s">
        <v>136</v>
      </c>
      <c r="B5" s="240"/>
      <c r="C5" s="240"/>
      <c r="D5" s="240"/>
      <c r="E5" s="240"/>
      <c r="F5" s="240"/>
      <c r="G5" s="240"/>
      <c r="H5" s="240"/>
      <c r="I5" s="240"/>
      <c r="J5" s="240"/>
      <c r="K5" s="240"/>
      <c r="L5" s="240"/>
      <c r="M5" s="240"/>
      <c r="N5" s="240"/>
      <c r="O5" s="240"/>
      <c r="P5" s="240"/>
      <c r="Q5" s="240"/>
      <c r="R5" s="240"/>
    </row>
    <row r="6" spans="1:18" ht="24.75" customHeight="1">
      <c r="A6" s="199" t="s">
        <v>55</v>
      </c>
      <c r="B6" s="199"/>
      <c r="C6" s="199"/>
      <c r="D6" s="199"/>
      <c r="E6" s="199"/>
      <c r="F6" s="199"/>
      <c r="G6" s="199"/>
      <c r="H6" s="199"/>
      <c r="I6" s="199"/>
      <c r="J6" s="199"/>
      <c r="K6" s="199"/>
      <c r="L6" s="199"/>
      <c r="M6" s="199"/>
      <c r="N6" s="199"/>
      <c r="O6" s="199"/>
      <c r="P6" s="199"/>
      <c r="Q6" s="199"/>
      <c r="R6" s="22"/>
    </row>
    <row r="7" spans="1:18" ht="21.75" customHeight="1">
      <c r="A7" s="245" t="s">
        <v>16</v>
      </c>
      <c r="B7" s="245"/>
      <c r="C7" s="245"/>
      <c r="D7" s="245"/>
      <c r="E7" s="245"/>
      <c r="F7" s="245"/>
      <c r="G7" s="245"/>
      <c r="H7" s="245"/>
      <c r="I7" s="245"/>
      <c r="J7" s="245"/>
      <c r="K7" s="245"/>
      <c r="L7" s="245"/>
      <c r="M7" s="245"/>
      <c r="N7" s="245"/>
      <c r="O7" s="245"/>
      <c r="P7" s="245"/>
      <c r="Q7" s="245"/>
      <c r="R7" s="245"/>
    </row>
    <row r="8" spans="1:18" ht="19.5" customHeight="1">
      <c r="A8" s="245" t="s">
        <v>131</v>
      </c>
      <c r="B8" s="245"/>
      <c r="C8" s="245"/>
      <c r="D8" s="245"/>
      <c r="E8" s="245"/>
      <c r="F8" s="245"/>
      <c r="G8" s="245"/>
      <c r="H8" s="245"/>
      <c r="I8" s="245"/>
      <c r="J8" s="245"/>
      <c r="K8" s="245"/>
      <c r="L8" s="245"/>
      <c r="M8" s="245"/>
      <c r="N8" s="245"/>
      <c r="O8" s="245"/>
      <c r="P8" s="245"/>
      <c r="Q8" s="245"/>
      <c r="R8" s="245"/>
    </row>
    <row r="9" ht="14.25" customHeight="1"/>
    <row r="10" spans="1:18" ht="49.5" customHeight="1">
      <c r="A10" s="246" t="s">
        <v>132</v>
      </c>
      <c r="B10" s="246"/>
      <c r="C10" s="246"/>
      <c r="D10" s="247" t="s">
        <v>17</v>
      </c>
      <c r="E10" s="243"/>
      <c r="F10" s="243"/>
      <c r="G10" s="243"/>
      <c r="H10" s="243"/>
      <c r="I10" s="243"/>
      <c r="J10" s="244"/>
      <c r="K10" s="247" t="s">
        <v>18</v>
      </c>
      <c r="L10" s="243"/>
      <c r="M10" s="243"/>
      <c r="N10" s="243"/>
      <c r="O10" s="244"/>
      <c r="P10" s="239" t="s">
        <v>134</v>
      </c>
      <c r="Q10" s="239" t="s">
        <v>135</v>
      </c>
      <c r="R10" s="239" t="s">
        <v>19</v>
      </c>
    </row>
    <row r="11" spans="1:18" ht="41.25" customHeight="1">
      <c r="A11" s="241" t="s">
        <v>20</v>
      </c>
      <c r="B11" s="241" t="s">
        <v>21</v>
      </c>
      <c r="C11" s="239" t="s">
        <v>26</v>
      </c>
      <c r="D11" s="239" t="s">
        <v>23</v>
      </c>
      <c r="E11" s="241"/>
      <c r="F11" s="239" t="s">
        <v>24</v>
      </c>
      <c r="G11" s="239"/>
      <c r="H11" s="239" t="s">
        <v>25</v>
      </c>
      <c r="I11" s="241"/>
      <c r="J11" s="239" t="s">
        <v>26</v>
      </c>
      <c r="K11" s="242" t="s">
        <v>133</v>
      </c>
      <c r="L11" s="243"/>
      <c r="M11" s="244"/>
      <c r="N11" s="239" t="s">
        <v>27</v>
      </c>
      <c r="O11" s="239" t="s">
        <v>22</v>
      </c>
      <c r="P11" s="241"/>
      <c r="Q11" s="241"/>
      <c r="R11" s="241"/>
    </row>
    <row r="12" spans="1:18" ht="57.75" customHeight="1">
      <c r="A12" s="241"/>
      <c r="B12" s="241"/>
      <c r="C12" s="241"/>
      <c r="D12" s="6" t="s">
        <v>20</v>
      </c>
      <c r="E12" s="6" t="s">
        <v>21</v>
      </c>
      <c r="F12" s="6" t="s">
        <v>20</v>
      </c>
      <c r="G12" s="6" t="s">
        <v>21</v>
      </c>
      <c r="H12" s="6" t="s">
        <v>20</v>
      </c>
      <c r="I12" s="6" t="s">
        <v>21</v>
      </c>
      <c r="J12" s="241"/>
      <c r="K12" s="72" t="s">
        <v>28</v>
      </c>
      <c r="L12" s="72" t="s">
        <v>29</v>
      </c>
      <c r="M12" s="72" t="s">
        <v>30</v>
      </c>
      <c r="N12" s="241"/>
      <c r="O12" s="241"/>
      <c r="P12" s="241"/>
      <c r="Q12" s="241"/>
      <c r="R12" s="241"/>
    </row>
    <row r="13" spans="1:18" ht="31.5" customHeight="1">
      <c r="A13" s="8">
        <v>15842</v>
      </c>
      <c r="B13" s="8">
        <v>16448</v>
      </c>
      <c r="C13" s="9" t="s">
        <v>2</v>
      </c>
      <c r="D13" s="8"/>
      <c r="E13" s="8">
        <v>0</v>
      </c>
      <c r="F13" s="8">
        <v>314253</v>
      </c>
      <c r="G13" s="8">
        <v>314253</v>
      </c>
      <c r="H13" s="10">
        <f>D13/F13</f>
        <v>0</v>
      </c>
      <c r="I13" s="10">
        <f>E13/G13</f>
        <v>0</v>
      </c>
      <c r="J13" s="9" t="s">
        <v>2</v>
      </c>
      <c r="K13" s="8">
        <v>4268</v>
      </c>
      <c r="L13" s="8">
        <v>4144</v>
      </c>
      <c r="M13" s="10">
        <f>K13/L13</f>
        <v>1.02992277992278</v>
      </c>
      <c r="N13" s="8"/>
      <c r="O13" s="9" t="s">
        <v>2</v>
      </c>
      <c r="P13" s="9" t="s">
        <v>2</v>
      </c>
      <c r="Q13" s="9" t="s">
        <v>2</v>
      </c>
      <c r="R13" s="9" t="s">
        <v>2</v>
      </c>
    </row>
    <row r="14" spans="1:18" ht="19.5" customHeight="1">
      <c r="A14" s="11"/>
      <c r="B14" s="11"/>
      <c r="C14" s="11"/>
      <c r="D14" s="11"/>
      <c r="E14" s="11"/>
      <c r="F14" s="11"/>
      <c r="G14" s="11"/>
      <c r="H14" s="11"/>
      <c r="I14" s="11"/>
      <c r="J14" s="11"/>
      <c r="K14" s="11"/>
      <c r="L14" s="11"/>
      <c r="M14" s="11"/>
      <c r="N14" s="11"/>
      <c r="O14" s="11"/>
      <c r="P14" s="11"/>
      <c r="Q14" s="11"/>
      <c r="R14" s="11"/>
    </row>
    <row r="16" spans="12:18" ht="16.5">
      <c r="L16" s="240" t="s">
        <v>199</v>
      </c>
      <c r="M16" s="240"/>
      <c r="N16" s="240"/>
      <c r="O16" s="240"/>
      <c r="P16" s="240"/>
      <c r="Q16" s="240"/>
      <c r="R16" s="240"/>
    </row>
    <row r="17" spans="1:18" ht="20.25" customHeight="1">
      <c r="A17" s="214" t="s">
        <v>14</v>
      </c>
      <c r="B17" s="214"/>
      <c r="C17" s="214"/>
      <c r="D17" s="214"/>
      <c r="E17" s="214"/>
      <c r="F17" s="20"/>
      <c r="L17" s="20"/>
      <c r="M17" s="214" t="s">
        <v>15</v>
      </c>
      <c r="N17" s="214"/>
      <c r="O17" s="214"/>
      <c r="P17" s="214"/>
      <c r="Q17" s="214"/>
      <c r="R17" s="214"/>
    </row>
    <row r="21" ht="16.5">
      <c r="L21" s="195"/>
    </row>
    <row r="23" spans="1:18" ht="16.5">
      <c r="A23" s="214" t="s">
        <v>31</v>
      </c>
      <c r="B23" s="214"/>
      <c r="C23" s="214"/>
      <c r="D23" s="214"/>
      <c r="E23" s="214"/>
      <c r="M23" s="214" t="s">
        <v>13</v>
      </c>
      <c r="N23" s="214"/>
      <c r="O23" s="214"/>
      <c r="P23" s="214"/>
      <c r="Q23" s="214"/>
      <c r="R23" s="214"/>
    </row>
  </sheetData>
  <sheetProtection/>
  <mergeCells count="29">
    <mergeCell ref="A5:R5"/>
    <mergeCell ref="A6:Q6"/>
    <mergeCell ref="A8:R8"/>
    <mergeCell ref="H11:I11"/>
    <mergeCell ref="A10:C10"/>
    <mergeCell ref="D10:J10"/>
    <mergeCell ref="K10:O10"/>
    <mergeCell ref="C11:C12"/>
    <mergeCell ref="J11:J12"/>
    <mergeCell ref="D11:E11"/>
    <mergeCell ref="O1:R1"/>
    <mergeCell ref="A4:R4"/>
    <mergeCell ref="A7:R7"/>
    <mergeCell ref="A1:F1"/>
    <mergeCell ref="A2:F2"/>
    <mergeCell ref="A17:E17"/>
    <mergeCell ref="M17:R17"/>
    <mergeCell ref="R10:R12"/>
    <mergeCell ref="A11:A12"/>
    <mergeCell ref="B11:B12"/>
    <mergeCell ref="F11:G11"/>
    <mergeCell ref="L16:R16"/>
    <mergeCell ref="P10:P12"/>
    <mergeCell ref="Q10:Q12"/>
    <mergeCell ref="A23:E23"/>
    <mergeCell ref="M23:R23"/>
    <mergeCell ref="K11:M11"/>
    <mergeCell ref="N11:N12"/>
    <mergeCell ref="O11:O12"/>
  </mergeCells>
  <printOptions/>
  <pageMargins left="0.2" right="0.2" top="0.56" bottom="0.34" header="0.26" footer="0.23"/>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P24"/>
  <sheetViews>
    <sheetView tabSelected="1" zoomScalePageLayoutView="0" workbookViewId="0" topLeftCell="A1">
      <selection activeCell="C14" sqref="C14"/>
    </sheetView>
  </sheetViews>
  <sheetFormatPr defaultColWidth="9.140625" defaultRowHeight="12.75"/>
  <cols>
    <col min="1" max="1" width="7.140625" style="4" customWidth="1"/>
    <col min="2" max="2" width="49.00390625" style="4" customWidth="1"/>
    <col min="3" max="3" width="12.28125" style="4" customWidth="1"/>
    <col min="4" max="4" width="16.8515625" style="4" customWidth="1"/>
    <col min="5" max="5" width="16.57421875" style="4" customWidth="1"/>
    <col min="6" max="6" width="12.421875" style="4" customWidth="1"/>
    <col min="7" max="7" width="18.57421875" style="4" customWidth="1"/>
    <col min="8" max="8" width="13.57421875" style="4" customWidth="1"/>
    <col min="9" max="9" width="11.28125" style="4" customWidth="1"/>
    <col min="10" max="10" width="10.7109375" style="4" customWidth="1"/>
    <col min="11" max="11" width="9.140625" style="4" customWidth="1"/>
    <col min="12" max="12" width="7.57421875" style="4" customWidth="1"/>
    <col min="13" max="13" width="7.421875" style="4" customWidth="1"/>
    <col min="14" max="14" width="6.8515625" style="4" customWidth="1"/>
    <col min="15" max="15" width="7.00390625" style="4" customWidth="1"/>
    <col min="16" max="16" width="6.8515625" style="4" customWidth="1"/>
    <col min="17" max="16384" width="9.140625" style="4" customWidth="1"/>
  </cols>
  <sheetData>
    <row r="1" spans="1:8" ht="16.5">
      <c r="A1" s="199" t="s">
        <v>42</v>
      </c>
      <c r="B1" s="199"/>
      <c r="G1" s="235" t="s">
        <v>99</v>
      </c>
      <c r="H1" s="235"/>
    </row>
    <row r="2" spans="1:2" ht="32.25" customHeight="1">
      <c r="A2" s="200" t="s">
        <v>56</v>
      </c>
      <c r="B2" s="200"/>
    </row>
    <row r="3" spans="13:16" ht="14.25" customHeight="1">
      <c r="M3" s="12"/>
      <c r="N3" s="12"/>
      <c r="O3" s="12"/>
      <c r="P3" s="12"/>
    </row>
    <row r="4" spans="1:16" ht="22.5" customHeight="1">
      <c r="A4" s="214" t="s">
        <v>195</v>
      </c>
      <c r="B4" s="214"/>
      <c r="C4" s="214"/>
      <c r="D4" s="214"/>
      <c r="E4" s="214"/>
      <c r="F4" s="214"/>
      <c r="G4" s="214"/>
      <c r="H4" s="214"/>
      <c r="I4" s="12"/>
      <c r="J4" s="12"/>
      <c r="K4" s="12"/>
      <c r="L4" s="12"/>
      <c r="M4" s="12"/>
      <c r="N4" s="12"/>
      <c r="O4" s="12"/>
      <c r="P4" s="12"/>
    </row>
    <row r="5" spans="1:9" s="20" customFormat="1" ht="34.5" customHeight="1">
      <c r="A5" s="217" t="s">
        <v>55</v>
      </c>
      <c r="B5" s="217"/>
      <c r="C5" s="217"/>
      <c r="D5" s="217"/>
      <c r="E5" s="217"/>
      <c r="F5" s="217"/>
      <c r="G5" s="217"/>
      <c r="H5" s="217"/>
      <c r="I5" s="31"/>
    </row>
    <row r="6" spans="1:9" s="20" customFormat="1" ht="44.25" customHeight="1">
      <c r="A6" s="231" t="s">
        <v>123</v>
      </c>
      <c r="B6" s="231"/>
      <c r="C6" s="231"/>
      <c r="D6" s="231"/>
      <c r="E6" s="231"/>
      <c r="F6" s="231"/>
      <c r="G6" s="231"/>
      <c r="H6" s="231"/>
      <c r="I6" s="31"/>
    </row>
    <row r="7" spans="1:9" s="20" customFormat="1" ht="20.25" customHeight="1">
      <c r="A7" s="213" t="s">
        <v>159</v>
      </c>
      <c r="B7" s="213"/>
      <c r="C7" s="213"/>
      <c r="D7" s="213"/>
      <c r="E7" s="213"/>
      <c r="F7" s="213"/>
      <c r="G7" s="213"/>
      <c r="H7" s="213"/>
      <c r="I7" s="31"/>
    </row>
    <row r="8" spans="1:16" ht="18" customHeight="1">
      <c r="A8" s="5"/>
      <c r="B8" s="5"/>
      <c r="C8" s="5"/>
      <c r="D8" s="5"/>
      <c r="E8" s="5"/>
      <c r="F8" s="5"/>
      <c r="G8" s="5"/>
      <c r="H8" s="5"/>
      <c r="I8" s="5"/>
      <c r="J8" s="5"/>
      <c r="K8" s="5"/>
      <c r="L8" s="5"/>
      <c r="M8" s="5"/>
      <c r="N8" s="5"/>
      <c r="O8" s="5"/>
      <c r="P8" s="5"/>
    </row>
    <row r="9" spans="1:16" ht="30.75" customHeight="1">
      <c r="A9" s="248" t="s">
        <v>5</v>
      </c>
      <c r="B9" s="248" t="s">
        <v>32</v>
      </c>
      <c r="C9" s="249" t="s">
        <v>33</v>
      </c>
      <c r="D9" s="250"/>
      <c r="E9" s="251"/>
      <c r="F9" s="219" t="s">
        <v>34</v>
      </c>
      <c r="G9" s="219" t="s">
        <v>35</v>
      </c>
      <c r="H9" s="219" t="s">
        <v>36</v>
      </c>
      <c r="I9" s="5"/>
      <c r="J9" s="5"/>
      <c r="K9" s="5"/>
      <c r="L9" s="5"/>
      <c r="M9" s="5"/>
      <c r="N9" s="5"/>
      <c r="O9" s="5"/>
      <c r="P9" s="5"/>
    </row>
    <row r="10" spans="1:16" ht="26.25" customHeight="1">
      <c r="A10" s="248"/>
      <c r="B10" s="248"/>
      <c r="C10" s="248" t="s">
        <v>37</v>
      </c>
      <c r="D10" s="248" t="s">
        <v>38</v>
      </c>
      <c r="E10" s="219" t="s">
        <v>39</v>
      </c>
      <c r="F10" s="248"/>
      <c r="G10" s="248"/>
      <c r="H10" s="248"/>
      <c r="I10" s="5"/>
      <c r="J10" s="5"/>
      <c r="K10" s="5"/>
      <c r="L10" s="5"/>
      <c r="M10" s="5"/>
      <c r="N10" s="5"/>
      <c r="O10" s="5"/>
      <c r="P10" s="5"/>
    </row>
    <row r="11" spans="1:16" ht="32.25" customHeight="1">
      <c r="A11" s="248"/>
      <c r="B11" s="248"/>
      <c r="C11" s="248"/>
      <c r="D11" s="248"/>
      <c r="E11" s="248"/>
      <c r="F11" s="248"/>
      <c r="G11" s="248"/>
      <c r="H11" s="248"/>
      <c r="I11" s="5"/>
      <c r="J11" s="5"/>
      <c r="K11" s="5"/>
      <c r="L11" s="5"/>
      <c r="M11" s="5"/>
      <c r="N11" s="5"/>
      <c r="O11" s="5"/>
      <c r="P11" s="5"/>
    </row>
    <row r="12" spans="1:16" ht="24.75" customHeight="1">
      <c r="A12" s="7">
        <v>1</v>
      </c>
      <c r="B12" s="7">
        <v>2</v>
      </c>
      <c r="C12" s="7">
        <v>3</v>
      </c>
      <c r="D12" s="7">
        <v>4</v>
      </c>
      <c r="E12" s="6">
        <v>5</v>
      </c>
      <c r="F12" s="7">
        <v>6</v>
      </c>
      <c r="G12" s="7">
        <v>7</v>
      </c>
      <c r="H12" s="7">
        <v>8</v>
      </c>
      <c r="I12" s="5"/>
      <c r="J12" s="5"/>
      <c r="K12" s="5"/>
      <c r="L12" s="5"/>
      <c r="M12" s="5"/>
      <c r="N12" s="5"/>
      <c r="O12" s="5"/>
      <c r="P12" s="5"/>
    </row>
    <row r="13" spans="1:16" ht="24" customHeight="1">
      <c r="A13" s="14">
        <v>1</v>
      </c>
      <c r="B13" s="15" t="s">
        <v>40</v>
      </c>
      <c r="C13" s="16">
        <f>+'05.A'!H13</f>
        <v>0</v>
      </c>
      <c r="D13" s="16"/>
      <c r="E13" s="17"/>
      <c r="F13" s="14" t="s">
        <v>2</v>
      </c>
      <c r="G13" s="14" t="s">
        <v>2</v>
      </c>
      <c r="H13" s="14" t="s">
        <v>2</v>
      </c>
      <c r="I13" s="5"/>
      <c r="J13" s="5"/>
      <c r="K13" s="5"/>
      <c r="L13" s="5"/>
      <c r="M13" s="5"/>
      <c r="N13" s="5"/>
      <c r="O13" s="5"/>
      <c r="P13" s="5"/>
    </row>
    <row r="14" spans="1:16" ht="24" customHeight="1">
      <c r="A14" s="18"/>
      <c r="B14" s="18"/>
      <c r="C14" s="18"/>
      <c r="D14" s="18"/>
      <c r="E14" s="18"/>
      <c r="F14" s="18"/>
      <c r="G14" s="18"/>
      <c r="H14" s="18"/>
      <c r="I14" s="5"/>
      <c r="J14" s="5"/>
      <c r="K14" s="5"/>
      <c r="L14" s="5"/>
      <c r="M14" s="5"/>
      <c r="N14" s="5"/>
      <c r="O14" s="5"/>
      <c r="P14" s="5"/>
    </row>
    <row r="15" spans="1:16" ht="24" customHeight="1">
      <c r="A15" s="19"/>
      <c r="B15" s="19"/>
      <c r="C15" s="19"/>
      <c r="D15" s="19"/>
      <c r="E15" s="19"/>
      <c r="F15" s="19"/>
      <c r="G15" s="19"/>
      <c r="H15" s="19"/>
      <c r="I15" s="5"/>
      <c r="J15" s="5"/>
      <c r="K15" s="5"/>
      <c r="L15" s="5"/>
      <c r="M15" s="5"/>
      <c r="N15" s="5"/>
      <c r="O15" s="5"/>
      <c r="P15" s="5"/>
    </row>
    <row r="17" spans="1:16" ht="16.5">
      <c r="A17" s="12"/>
      <c r="B17" s="21" t="s">
        <v>14</v>
      </c>
      <c r="C17" s="21"/>
      <c r="D17" s="21"/>
      <c r="F17" s="214" t="s">
        <v>15</v>
      </c>
      <c r="G17" s="214"/>
      <c r="H17" s="214"/>
      <c r="I17" s="12"/>
      <c r="K17" s="12"/>
      <c r="L17" s="12"/>
      <c r="M17" s="12"/>
      <c r="N17" s="12"/>
      <c r="O17" s="12"/>
      <c r="P17" s="12"/>
    </row>
    <row r="24" spans="2:16" ht="16.5">
      <c r="B24" s="21" t="s">
        <v>31</v>
      </c>
      <c r="C24" s="21"/>
      <c r="D24" s="21"/>
      <c r="F24" s="214" t="s">
        <v>13</v>
      </c>
      <c r="G24" s="214"/>
      <c r="H24" s="214"/>
      <c r="K24" s="12"/>
      <c r="L24" s="12"/>
      <c r="M24" s="12"/>
      <c r="N24" s="12"/>
      <c r="O24" s="12"/>
      <c r="P24" s="12"/>
    </row>
  </sheetData>
  <sheetProtection/>
  <mergeCells count="18">
    <mergeCell ref="C10:C11"/>
    <mergeCell ref="D10:D11"/>
    <mergeCell ref="A5:H5"/>
    <mergeCell ref="A1:B1"/>
    <mergeCell ref="A2:B2"/>
    <mergeCell ref="G1:H1"/>
    <mergeCell ref="A4:H4"/>
    <mergeCell ref="E10:E11"/>
    <mergeCell ref="F24:H24"/>
    <mergeCell ref="F17:H17"/>
    <mergeCell ref="A6:H6"/>
    <mergeCell ref="A7:H7"/>
    <mergeCell ref="A9:A11"/>
    <mergeCell ref="B9:B11"/>
    <mergeCell ref="C9:E9"/>
    <mergeCell ref="F9:F11"/>
    <mergeCell ref="G9:G11"/>
    <mergeCell ref="H9:H11"/>
  </mergeCells>
  <printOptions/>
  <pageMargins left="0.2" right="0.2" top="0.52" bottom="0.32" header="0.29" footer="0.2"/>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K23" sqref="K23"/>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Smart</dc:creator>
  <cp:keywords/>
  <dc:description/>
  <cp:lastModifiedBy>Admin</cp:lastModifiedBy>
  <cp:lastPrinted>2019-03-05T02:04:53Z</cp:lastPrinted>
  <dcterms:created xsi:type="dcterms:W3CDTF">2014-01-24T13:37:22Z</dcterms:created>
  <dcterms:modified xsi:type="dcterms:W3CDTF">2019-03-05T02:08:07Z</dcterms:modified>
  <cp:category/>
  <cp:version/>
  <cp:contentType/>
  <cp:contentStatus/>
</cp:coreProperties>
</file>